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20" yWindow="150" windowWidth="15270" windowHeight="5145" activeTab="2"/>
  </bookViews>
  <sheets>
    <sheet name="Cash Analysis" sheetId="1" r:id="rId1"/>
    <sheet name="Expense Report" sheetId="2" r:id="rId2"/>
    <sheet name="Fund Balance" sheetId="3" r:id="rId3"/>
    <sheet name="Variance" sheetId="4" r:id="rId4"/>
    <sheet name="Graph" sheetId="5" r:id="rId5"/>
  </sheets>
  <definedNames>
    <definedName name="Cash_Analysis__S4">'Cash Analysis'!$U$4:$AN$4</definedName>
    <definedName name="_xlnm.Print_Area" localSheetId="0">'Cash Analysis'!$A$1:$AO$161</definedName>
    <definedName name="_xlnm.Print_Titles" localSheetId="0">'Cash Analysis'!$A:$K,'Cash Analysis'!$3:$4</definedName>
  </definedNames>
  <calcPr calcId="124519"/>
</workbook>
</file>

<file path=xl/calcChain.xml><?xml version="1.0" encoding="utf-8"?>
<calcChain xmlns="http://schemas.openxmlformats.org/spreadsheetml/2006/main">
  <c r="B21" i="2"/>
  <c r="B31"/>
  <c r="D28"/>
  <c r="D29"/>
  <c r="D30"/>
  <c r="B32" l="1"/>
  <c r="B15" i="3"/>
  <c r="E22"/>
  <c r="D12" l="1"/>
  <c r="C14"/>
  <c r="D14"/>
  <c r="D13"/>
  <c r="C13"/>
  <c r="C12"/>
  <c r="C11"/>
  <c r="E14" l="1"/>
  <c r="E13"/>
  <c r="E12"/>
  <c r="E2"/>
  <c r="E3"/>
  <c r="D3" i="2"/>
  <c r="B3"/>
  <c r="B2" i="3"/>
  <c r="B3"/>
  <c r="D2" i="2"/>
  <c r="B1"/>
  <c r="I2" i="4" l="1"/>
  <c r="C2"/>
  <c r="D1"/>
  <c r="C4" l="1"/>
  <c r="H32" l="1"/>
  <c r="H30"/>
  <c r="H28"/>
  <c r="H26"/>
  <c r="H24"/>
  <c r="H22"/>
  <c r="H20"/>
  <c r="H18"/>
  <c r="H16"/>
  <c r="H14"/>
  <c r="H12"/>
  <c r="H10"/>
  <c r="H8"/>
  <c r="H6"/>
  <c r="H4"/>
  <c r="C32" l="1"/>
  <c r="C30"/>
  <c r="C28"/>
  <c r="C26"/>
  <c r="C24"/>
  <c r="C22"/>
  <c r="C20"/>
  <c r="C18"/>
  <c r="C16"/>
  <c r="C14"/>
  <c r="C12"/>
  <c r="C10"/>
  <c r="C8"/>
  <c r="C6"/>
  <c r="A6"/>
  <c r="A8" s="1"/>
  <c r="A10" s="1"/>
  <c r="A12" s="1"/>
  <c r="A14" s="1"/>
  <c r="A16" s="1"/>
  <c r="A18" s="1"/>
  <c r="A20" s="1"/>
  <c r="A22" s="1"/>
  <c r="A24" s="1"/>
  <c r="A26" s="1"/>
  <c r="A28" s="1"/>
  <c r="A30" s="1"/>
  <c r="A32" s="1"/>
  <c r="AI161" i="1" l="1"/>
  <c r="C20" i="2" s="1"/>
  <c r="D20" s="1"/>
  <c r="D32" i="4" s="1"/>
  <c r="E32" s="1"/>
  <c r="F32" s="1"/>
  <c r="O161" i="1"/>
  <c r="C9" i="3" s="1"/>
  <c r="P161" i="1"/>
  <c r="C10" i="3" s="1"/>
  <c r="Q161" i="1"/>
  <c r="R161"/>
  <c r="S161"/>
  <c r="T161"/>
  <c r="AK161"/>
  <c r="C24" i="2" s="1"/>
  <c r="AL161" i="1"/>
  <c r="C25" i="2" s="1"/>
  <c r="D25" s="1"/>
  <c r="AM161" i="1"/>
  <c r="C26" i="2" s="1"/>
  <c r="D26" s="1"/>
  <c r="AN161" i="1"/>
  <c r="C27" i="2" s="1"/>
  <c r="D27" s="1"/>
  <c r="AO161" i="1"/>
  <c r="L161"/>
  <c r="C6" i="3" s="1"/>
  <c r="M161" i="1"/>
  <c r="C7" i="3" s="1"/>
  <c r="N161" i="1"/>
  <c r="C8" i="3" s="1"/>
  <c r="U161" i="1"/>
  <c r="C6" i="2" s="1"/>
  <c r="V161" i="1"/>
  <c r="W161"/>
  <c r="X161"/>
  <c r="Y161"/>
  <c r="Z161"/>
  <c r="C11" i="2" s="1"/>
  <c r="AA161" i="1"/>
  <c r="C12" i="2" s="1"/>
  <c r="D12" s="1"/>
  <c r="D16" i="4" s="1"/>
  <c r="E16" s="1"/>
  <c r="F16" s="1"/>
  <c r="AB161" i="1"/>
  <c r="C13" i="2" s="1"/>
  <c r="AC161" i="1"/>
  <c r="AD161"/>
  <c r="AE161"/>
  <c r="AF161"/>
  <c r="AG161"/>
  <c r="AH161"/>
  <c r="AJ161"/>
  <c r="C23" i="2" s="1"/>
  <c r="H6" i="1"/>
  <c r="H7" s="1"/>
  <c r="H8" s="1"/>
  <c r="H9" s="1"/>
  <c r="H10" s="1"/>
  <c r="H11" s="1"/>
  <c r="H12" s="1"/>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H62" s="1"/>
  <c r="H63" s="1"/>
  <c r="H64" s="1"/>
  <c r="H65" s="1"/>
  <c r="H66" s="1"/>
  <c r="H67" s="1"/>
  <c r="H68" s="1"/>
  <c r="H69" s="1"/>
  <c r="H70" s="1"/>
  <c r="H71" s="1"/>
  <c r="H72" s="1"/>
  <c r="H73" s="1"/>
  <c r="H74" s="1"/>
  <c r="H75" s="1"/>
  <c r="H76" s="1"/>
  <c r="H77" s="1"/>
  <c r="H78" s="1"/>
  <c r="H79" s="1"/>
  <c r="H80" s="1"/>
  <c r="H81" s="1"/>
  <c r="H82" s="1"/>
  <c r="H83" s="1"/>
  <c r="H84" s="1"/>
  <c r="H85" s="1"/>
  <c r="H86" s="1"/>
  <c r="H87" s="1"/>
  <c r="H88" s="1"/>
  <c r="H89" s="1"/>
  <c r="H90" s="1"/>
  <c r="H91" s="1"/>
  <c r="H92" s="1"/>
  <c r="H93" s="1"/>
  <c r="H94" s="1"/>
  <c r="H95" s="1"/>
  <c r="H96" s="1"/>
  <c r="H97" s="1"/>
  <c r="H98" s="1"/>
  <c r="H99" s="1"/>
  <c r="H100" s="1"/>
  <c r="H101" s="1"/>
  <c r="H102" s="1"/>
  <c r="H103" s="1"/>
  <c r="H104" s="1"/>
  <c r="H105" s="1"/>
  <c r="H106" s="1"/>
  <c r="H107" s="1"/>
  <c r="H108" s="1"/>
  <c r="H109" s="1"/>
  <c r="H110" s="1"/>
  <c r="H111" s="1"/>
  <c r="H112" s="1"/>
  <c r="H113" s="1"/>
  <c r="H114" s="1"/>
  <c r="H115" s="1"/>
  <c r="H116" s="1"/>
  <c r="H117" s="1"/>
  <c r="H118" s="1"/>
  <c r="H119" s="1"/>
  <c r="H120" s="1"/>
  <c r="H121" s="1"/>
  <c r="H122" s="1"/>
  <c r="H123" s="1"/>
  <c r="H124" s="1"/>
  <c r="H125" s="1"/>
  <c r="H126" s="1"/>
  <c r="H127" s="1"/>
  <c r="H128" s="1"/>
  <c r="H129" s="1"/>
  <c r="H130" s="1"/>
  <c r="H131" s="1"/>
  <c r="H132" s="1"/>
  <c r="H133" s="1"/>
  <c r="H134" s="1"/>
  <c r="H135" s="1"/>
  <c r="H136" s="1"/>
  <c r="H137" s="1"/>
  <c r="H138" s="1"/>
  <c r="H139" s="1"/>
  <c r="H140" s="1"/>
  <c r="H141" s="1"/>
  <c r="H142" s="1"/>
  <c r="H143" s="1"/>
  <c r="H144" s="1"/>
  <c r="H145" s="1"/>
  <c r="H146" s="1"/>
  <c r="H147" s="1"/>
  <c r="H148" s="1"/>
  <c r="H149" s="1"/>
  <c r="H150" s="1"/>
  <c r="H151" s="1"/>
  <c r="H152" s="1"/>
  <c r="H153" s="1"/>
  <c r="H154" s="1"/>
  <c r="H155" s="1"/>
  <c r="H156" s="1"/>
  <c r="H157" s="1"/>
  <c r="H158" s="1"/>
  <c r="H159" s="1"/>
  <c r="H160" s="1"/>
  <c r="B19" i="3" s="1"/>
  <c r="K6" i="1"/>
  <c r="K7" s="1"/>
  <c r="K8" s="1"/>
  <c r="K9" s="1"/>
  <c r="K10" s="1"/>
  <c r="K11" s="1"/>
  <c r="K12" s="1"/>
  <c r="K13" s="1"/>
  <c r="K14" s="1"/>
  <c r="K15" s="1"/>
  <c r="K16" s="1"/>
  <c r="K17" s="1"/>
  <c r="K18" s="1"/>
  <c r="K19" s="1"/>
  <c r="K20" s="1"/>
  <c r="K21" s="1"/>
  <c r="K22" s="1"/>
  <c r="K23" s="1"/>
  <c r="K24" s="1"/>
  <c r="K25" s="1"/>
  <c r="K26" s="1"/>
  <c r="K27" s="1"/>
  <c r="K28" s="1"/>
  <c r="K29" s="1"/>
  <c r="K30" s="1"/>
  <c r="K31" s="1"/>
  <c r="K32" s="1"/>
  <c r="K33" s="1"/>
  <c r="K34" s="1"/>
  <c r="K35" s="1"/>
  <c r="K36" s="1"/>
  <c r="K37" s="1"/>
  <c r="K38" s="1"/>
  <c r="K39" s="1"/>
  <c r="K40" s="1"/>
  <c r="K41" s="1"/>
  <c r="K42" s="1"/>
  <c r="K43" s="1"/>
  <c r="K44" s="1"/>
  <c r="K45" s="1"/>
  <c r="K46" s="1"/>
  <c r="K47" s="1"/>
  <c r="K48" s="1"/>
  <c r="K49" s="1"/>
  <c r="K50" s="1"/>
  <c r="K51" s="1"/>
  <c r="K52" s="1"/>
  <c r="K53" s="1"/>
  <c r="K54" s="1"/>
  <c r="K55" s="1"/>
  <c r="K56" s="1"/>
  <c r="K57" s="1"/>
  <c r="K58" s="1"/>
  <c r="K59" s="1"/>
  <c r="K60" s="1"/>
  <c r="K61" s="1"/>
  <c r="K62" s="1"/>
  <c r="K63" s="1"/>
  <c r="K64" s="1"/>
  <c r="K65" s="1"/>
  <c r="K66" s="1"/>
  <c r="K67" s="1"/>
  <c r="K68" s="1"/>
  <c r="K69" s="1"/>
  <c r="K70" s="1"/>
  <c r="K71" s="1"/>
  <c r="K72" s="1"/>
  <c r="K73" s="1"/>
  <c r="K74" s="1"/>
  <c r="K75" s="1"/>
  <c r="K76" s="1"/>
  <c r="K77" s="1"/>
  <c r="K78" s="1"/>
  <c r="K79" s="1"/>
  <c r="K80" s="1"/>
  <c r="K81" s="1"/>
  <c r="K82" s="1"/>
  <c r="K83" s="1"/>
  <c r="K84" s="1"/>
  <c r="K85" s="1"/>
  <c r="K86" s="1"/>
  <c r="K87" s="1"/>
  <c r="K88" s="1"/>
  <c r="K89" s="1"/>
  <c r="K90" s="1"/>
  <c r="K91" s="1"/>
  <c r="K92" s="1"/>
  <c r="K93" s="1"/>
  <c r="K94" s="1"/>
  <c r="K95" s="1"/>
  <c r="K96" s="1"/>
  <c r="K97" s="1"/>
  <c r="K98" s="1"/>
  <c r="K99" s="1"/>
  <c r="K100" s="1"/>
  <c r="K101" s="1"/>
  <c r="K102" s="1"/>
  <c r="K103" s="1"/>
  <c r="K104" s="1"/>
  <c r="K105" s="1"/>
  <c r="K106" s="1"/>
  <c r="K107" s="1"/>
  <c r="K108" s="1"/>
  <c r="K109" s="1"/>
  <c r="K110" s="1"/>
  <c r="K111" s="1"/>
  <c r="K112" s="1"/>
  <c r="K113" s="1"/>
  <c r="K114" s="1"/>
  <c r="K115" s="1"/>
  <c r="K116" s="1"/>
  <c r="K117" s="1"/>
  <c r="K118" s="1"/>
  <c r="K119" s="1"/>
  <c r="K120" s="1"/>
  <c r="K121" s="1"/>
  <c r="K122" s="1"/>
  <c r="K123" s="1"/>
  <c r="K124" s="1"/>
  <c r="K125" s="1"/>
  <c r="K126" s="1"/>
  <c r="K127" s="1"/>
  <c r="K128" s="1"/>
  <c r="K129" s="1"/>
  <c r="K130" s="1"/>
  <c r="K131" s="1"/>
  <c r="K132" s="1"/>
  <c r="K133" s="1"/>
  <c r="K134" s="1"/>
  <c r="K135" s="1"/>
  <c r="K136" s="1"/>
  <c r="K137" s="1"/>
  <c r="K138" s="1"/>
  <c r="K139" s="1"/>
  <c r="K140" s="1"/>
  <c r="K141" s="1"/>
  <c r="K142" s="1"/>
  <c r="K143" s="1"/>
  <c r="K144" s="1"/>
  <c r="K145" s="1"/>
  <c r="K146" s="1"/>
  <c r="K147" s="1"/>
  <c r="K148" s="1"/>
  <c r="K149" s="1"/>
  <c r="K150" s="1"/>
  <c r="K151" s="1"/>
  <c r="K152" s="1"/>
  <c r="K153" s="1"/>
  <c r="K154" s="1"/>
  <c r="K155" s="1"/>
  <c r="K156" s="1"/>
  <c r="K157" s="1"/>
  <c r="K158" s="1"/>
  <c r="K159" s="1"/>
  <c r="K160" s="1"/>
  <c r="B20" i="3" s="1"/>
  <c r="D11" i="2" l="1"/>
  <c r="D14" i="4" s="1"/>
  <c r="D13" i="2"/>
  <c r="D18" i="4" s="1"/>
  <c r="G18" s="1"/>
  <c r="D6" i="2"/>
  <c r="D8" i="3"/>
  <c r="E8" s="1"/>
  <c r="D24" i="2"/>
  <c r="D7" i="3"/>
  <c r="E7" s="1"/>
  <c r="C31" i="2"/>
  <c r="D23"/>
  <c r="D31" s="1"/>
  <c r="C16"/>
  <c r="D11" i="3"/>
  <c r="E11" s="1"/>
  <c r="C15" i="2"/>
  <c r="C18"/>
  <c r="D18" s="1"/>
  <c r="D28" i="4" s="1"/>
  <c r="C14" i="2"/>
  <c r="C7"/>
  <c r="D7" s="1"/>
  <c r="D6" i="4" s="1"/>
  <c r="G6" s="1"/>
  <c r="D9" i="3"/>
  <c r="E9" s="1"/>
  <c r="C17" i="2"/>
  <c r="D17" s="1"/>
  <c r="D26" i="4" s="1"/>
  <c r="G26" s="1"/>
  <c r="C9" i="2"/>
  <c r="C19"/>
  <c r="D19" s="1"/>
  <c r="D30" i="4" s="1"/>
  <c r="G30" s="1"/>
  <c r="C8" i="2"/>
  <c r="D10" i="3"/>
  <c r="E10" s="1"/>
  <c r="C10" i="2"/>
  <c r="C15" i="3"/>
  <c r="K22"/>
  <c r="B22"/>
  <c r="G32" i="4"/>
  <c r="I32"/>
  <c r="I16"/>
  <c r="G16"/>
  <c r="AP161" i="1"/>
  <c r="AP159"/>
  <c r="G22" i="3"/>
  <c r="G28" i="4" l="1"/>
  <c r="E28"/>
  <c r="F28" s="1"/>
  <c r="G14"/>
  <c r="E14"/>
  <c r="F14" s="1"/>
  <c r="I14"/>
  <c r="D8" i="2"/>
  <c r="D8" i="4" s="1"/>
  <c r="D15" i="2"/>
  <c r="D22" i="4" s="1"/>
  <c r="I22" s="1"/>
  <c r="E18"/>
  <c r="F18" s="1"/>
  <c r="D10" i="2"/>
  <c r="D12" i="4" s="1"/>
  <c r="I12" s="1"/>
  <c r="D16" i="2"/>
  <c r="D24" i="4" s="1"/>
  <c r="C21" i="2"/>
  <c r="C32" s="1"/>
  <c r="D32" s="1"/>
  <c r="I18" i="4"/>
  <c r="D9" i="2"/>
  <c r="D10" i="4" s="1"/>
  <c r="D14" i="2"/>
  <c r="D20" i="4" s="1"/>
  <c r="I30"/>
  <c r="I26"/>
  <c r="I6"/>
  <c r="E30"/>
  <c r="F30" s="1"/>
  <c r="E26"/>
  <c r="F26" s="1"/>
  <c r="E6"/>
  <c r="F6" s="1"/>
  <c r="I28"/>
  <c r="D4"/>
  <c r="E4" s="1"/>
  <c r="F4" s="1"/>
  <c r="I20" l="1"/>
  <c r="G20"/>
  <c r="G22"/>
  <c r="E22"/>
  <c r="F22" s="1"/>
  <c r="E12"/>
  <c r="F12" s="1"/>
  <c r="G24"/>
  <c r="I24"/>
  <c r="E24"/>
  <c r="F24" s="1"/>
  <c r="G10"/>
  <c r="I10"/>
  <c r="E10"/>
  <c r="F10" s="1"/>
  <c r="E8"/>
  <c r="F8" s="1"/>
  <c r="I8"/>
  <c r="G8"/>
  <c r="G12"/>
  <c r="E20"/>
  <c r="F20" s="1"/>
  <c r="D21" i="2"/>
  <c r="D6" i="3"/>
  <c r="G4" i="4"/>
  <c r="I4"/>
  <c r="E6" i="3" l="1"/>
  <c r="E15" s="1"/>
  <c r="G15" s="1"/>
  <c r="D15"/>
  <c r="K15" l="1"/>
</calcChain>
</file>

<file path=xl/comments1.xml><?xml version="1.0" encoding="utf-8"?>
<comments xmlns="http://schemas.openxmlformats.org/spreadsheetml/2006/main">
  <authors>
    <author>Elvis T. Teye (AFR-GH- FB Partnership Facilitator)</author>
    <author>BETHEL COMPASSION</author>
  </authors>
  <commentList>
    <comment ref="B1" authorId="0">
      <text>
        <r>
          <rPr>
            <sz val="9"/>
            <color indexed="81"/>
            <rFont val="Tahoma"/>
            <family val="2"/>
          </rPr>
          <t>Enter Project Name</t>
        </r>
      </text>
    </comment>
    <comment ref="K1" authorId="0">
      <text>
        <r>
          <rPr>
            <sz val="9"/>
            <color indexed="81"/>
            <rFont val="Tahoma"/>
            <family val="2"/>
          </rPr>
          <t xml:space="preserve">Enter Project Number
</t>
        </r>
      </text>
    </comment>
    <comment ref="D3" authorId="1">
      <text>
        <r>
          <rPr>
            <b/>
            <sz val="9"/>
            <color indexed="81"/>
            <rFont val="Tahoma"/>
            <charset val="1"/>
          </rPr>
          <t>BETHEL COMPASSION:</t>
        </r>
        <r>
          <rPr>
            <sz val="9"/>
            <color indexed="81"/>
            <rFont val="Tahoma"/>
            <charset val="1"/>
          </rPr>
          <t xml:space="preserve">
Please enter cheque numbers that are not likely to change often.</t>
        </r>
      </text>
    </comment>
    <comment ref="L4" authorId="1">
      <text>
        <r>
          <rPr>
            <b/>
            <sz val="9"/>
            <color indexed="81"/>
            <rFont val="Tahoma"/>
            <charset val="1"/>
          </rPr>
          <t>BETHEL COMPASSION:</t>
        </r>
        <r>
          <rPr>
            <sz val="9"/>
            <color indexed="81"/>
            <rFont val="Tahoma"/>
            <charset val="1"/>
          </rPr>
          <t xml:space="preserve">
Sponsored fund</t>
        </r>
      </text>
    </comment>
    <comment ref="M4" authorId="1">
      <text>
        <r>
          <rPr>
            <b/>
            <sz val="9"/>
            <color indexed="81"/>
            <rFont val="Tahoma"/>
            <charset val="1"/>
          </rPr>
          <t>BETHEL COMPASSION:</t>
        </r>
        <r>
          <rPr>
            <sz val="9"/>
            <color indexed="81"/>
            <rFont val="Tahoma"/>
            <charset val="1"/>
          </rPr>
          <t xml:space="preserve">
Sponsor Gifts</t>
        </r>
      </text>
    </comment>
    <comment ref="N4" authorId="1">
      <text>
        <r>
          <rPr>
            <b/>
            <sz val="9"/>
            <color indexed="81"/>
            <rFont val="Tahoma"/>
            <charset val="1"/>
          </rPr>
          <t>BETHEL COMPASSION:</t>
        </r>
        <r>
          <rPr>
            <sz val="9"/>
            <color indexed="81"/>
            <rFont val="Tahoma"/>
            <charset val="1"/>
          </rPr>
          <t xml:space="preserve">
Medical</t>
        </r>
      </text>
    </comment>
    <comment ref="O4" authorId="1">
      <text>
        <r>
          <rPr>
            <b/>
            <sz val="9"/>
            <color indexed="81"/>
            <rFont val="Tahoma"/>
            <charset val="1"/>
          </rPr>
          <t>BETHEL COMPASSION:</t>
        </r>
        <r>
          <rPr>
            <sz val="9"/>
            <color indexed="81"/>
            <rFont val="Tahoma"/>
            <charset val="1"/>
          </rPr>
          <t xml:space="preserve">
Top Up fess</t>
        </r>
      </text>
    </comment>
    <comment ref="P4" authorId="1">
      <text>
        <r>
          <rPr>
            <b/>
            <sz val="9"/>
            <color indexed="81"/>
            <rFont val="Tahoma"/>
            <charset val="1"/>
          </rPr>
          <t>BETHEL COMPASSION:</t>
        </r>
        <r>
          <rPr>
            <sz val="9"/>
            <color indexed="81"/>
            <rFont val="Tahoma"/>
            <charset val="1"/>
          </rPr>
          <t xml:space="preserve">
PLJ/A</t>
        </r>
      </text>
    </comment>
    <comment ref="Q4" authorId="1">
      <text>
        <r>
          <rPr>
            <b/>
            <sz val="9"/>
            <color indexed="81"/>
            <rFont val="Tahoma"/>
            <charset val="1"/>
          </rPr>
          <t>BETHEL COMPASSION:</t>
        </r>
        <r>
          <rPr>
            <sz val="9"/>
            <color indexed="81"/>
            <rFont val="Tahoma"/>
            <charset val="1"/>
          </rPr>
          <t xml:space="preserve">
Other SDFs</t>
        </r>
      </text>
    </comment>
    <comment ref="R4" authorId="1">
      <text>
        <r>
          <rPr>
            <b/>
            <sz val="9"/>
            <color indexed="81"/>
            <rFont val="Tahoma"/>
            <charset val="1"/>
          </rPr>
          <t>BETHEL COMPASSION:</t>
        </r>
        <r>
          <rPr>
            <sz val="9"/>
            <color indexed="81"/>
            <rFont val="Tahoma"/>
            <charset val="1"/>
          </rPr>
          <t xml:space="preserve">
Funds from other Donor</t>
        </r>
      </text>
    </comment>
    <comment ref="S4" authorId="1">
      <text>
        <r>
          <rPr>
            <b/>
            <sz val="9"/>
            <color indexed="81"/>
            <rFont val="Tahoma"/>
            <charset val="1"/>
          </rPr>
          <t>BETHEL COMPASSION:</t>
        </r>
        <r>
          <rPr>
            <sz val="9"/>
            <color indexed="81"/>
            <rFont val="Tahoma"/>
            <charset val="1"/>
          </rPr>
          <t xml:space="preserve">
Local Contribution</t>
        </r>
      </text>
    </comment>
    <comment ref="T4" authorId="1">
      <text>
        <r>
          <rPr>
            <b/>
            <sz val="9"/>
            <color indexed="81"/>
            <rFont val="Tahoma"/>
            <charset val="1"/>
          </rPr>
          <t>BETHEL COMPASSION:</t>
        </r>
        <r>
          <rPr>
            <sz val="9"/>
            <color indexed="81"/>
            <rFont val="Tahoma"/>
            <charset val="1"/>
          </rPr>
          <t xml:space="preserve">
Income from special Proj.</t>
        </r>
      </text>
    </comment>
    <comment ref="U4" authorId="1">
      <text>
        <r>
          <rPr>
            <b/>
            <sz val="9"/>
            <color indexed="81"/>
            <rFont val="Tahoma"/>
            <charset val="1"/>
          </rPr>
          <t>BETHEL COMPASSION:</t>
        </r>
        <r>
          <rPr>
            <sz val="9"/>
            <color indexed="81"/>
            <rFont val="Tahoma"/>
            <charset val="1"/>
          </rPr>
          <t xml:space="preserve">
Educational Supplies and fees</t>
        </r>
      </text>
    </comment>
    <comment ref="V4" authorId="1">
      <text>
        <r>
          <rPr>
            <b/>
            <sz val="9"/>
            <color indexed="81"/>
            <rFont val="Tahoma"/>
            <charset val="1"/>
          </rPr>
          <t>BETHEL COMPASSION:</t>
        </r>
        <r>
          <rPr>
            <sz val="9"/>
            <color indexed="81"/>
            <rFont val="Tahoma"/>
            <charset val="1"/>
          </rPr>
          <t xml:space="preserve">
School Uniforms/Clothes</t>
        </r>
      </text>
    </comment>
    <comment ref="W4" authorId="1">
      <text>
        <r>
          <rPr>
            <b/>
            <sz val="9"/>
            <color indexed="81"/>
            <rFont val="Tahoma"/>
            <charset val="1"/>
          </rPr>
          <t>BETHEL COMPASSION:</t>
        </r>
        <r>
          <rPr>
            <sz val="9"/>
            <color indexed="81"/>
            <rFont val="Tahoma"/>
            <charset val="1"/>
          </rPr>
          <t xml:space="preserve">
Supplies/Equipment (Inst/Cent)</t>
        </r>
      </text>
    </comment>
    <comment ref="X4" authorId="1">
      <text>
        <r>
          <rPr>
            <b/>
            <sz val="9"/>
            <color indexed="81"/>
            <rFont val="Tahoma"/>
            <charset val="1"/>
          </rPr>
          <t>BETHEL COMPASSION:</t>
        </r>
        <r>
          <rPr>
            <sz val="9"/>
            <color indexed="81"/>
            <rFont val="Tahoma"/>
            <charset val="1"/>
          </rPr>
          <t xml:space="preserve">
Teaching Aids/ References</t>
        </r>
      </text>
    </comment>
    <comment ref="Y4" authorId="1">
      <text>
        <r>
          <rPr>
            <b/>
            <sz val="9"/>
            <color indexed="81"/>
            <rFont val="Tahoma"/>
            <charset val="1"/>
          </rPr>
          <t>BETHEL COMPASSION:</t>
        </r>
        <r>
          <rPr>
            <sz val="9"/>
            <color indexed="81"/>
            <rFont val="Tahoma"/>
            <charset val="1"/>
          </rPr>
          <t xml:space="preserve">
Physical/Health Provision</t>
        </r>
      </text>
    </comment>
    <comment ref="Z4" authorId="1">
      <text>
        <r>
          <rPr>
            <b/>
            <sz val="9"/>
            <color indexed="81"/>
            <rFont val="Tahoma"/>
            <charset val="1"/>
          </rPr>
          <t>BETHEL COMPASSION:</t>
        </r>
        <r>
          <rPr>
            <sz val="9"/>
            <color indexed="81"/>
            <rFont val="Tahoma"/>
            <charset val="1"/>
          </rPr>
          <t xml:space="preserve">
Personal Hygiene</t>
        </r>
      </text>
    </comment>
    <comment ref="AA4" authorId="1">
      <text>
        <r>
          <rPr>
            <b/>
            <sz val="9"/>
            <color indexed="81"/>
            <rFont val="Tahoma"/>
            <charset val="1"/>
          </rPr>
          <t>BETHEL COMPASSION:</t>
        </r>
        <r>
          <rPr>
            <sz val="9"/>
            <color indexed="81"/>
            <rFont val="Tahoma"/>
            <charset val="1"/>
          </rPr>
          <t xml:space="preserve">
Food/Nutrition/Cooking Utensils</t>
        </r>
      </text>
    </comment>
    <comment ref="AB4" authorId="1">
      <text>
        <r>
          <rPr>
            <b/>
            <sz val="9"/>
            <color indexed="81"/>
            <rFont val="Tahoma"/>
            <charset val="1"/>
          </rPr>
          <t>BETHEL COMPASSION:</t>
        </r>
        <r>
          <rPr>
            <sz val="9"/>
            <color indexed="81"/>
            <rFont val="Tahoma"/>
            <charset val="1"/>
          </rPr>
          <t xml:space="preserve">
Domestic Assistance</t>
        </r>
      </text>
    </comment>
    <comment ref="AC4" authorId="1">
      <text>
        <r>
          <rPr>
            <b/>
            <sz val="9"/>
            <color indexed="81"/>
            <rFont val="Tahoma"/>
            <charset val="1"/>
          </rPr>
          <t>BETHEL COMPASSION:</t>
        </r>
        <r>
          <rPr>
            <sz val="9"/>
            <color indexed="81"/>
            <rFont val="Tahoma"/>
            <charset val="1"/>
          </rPr>
          <t xml:space="preserve">
Livelihood Skills Training</t>
        </r>
      </text>
    </comment>
    <comment ref="AD4" authorId="1">
      <text>
        <r>
          <rPr>
            <b/>
            <sz val="9"/>
            <color indexed="81"/>
            <rFont val="Tahoma"/>
            <charset val="1"/>
          </rPr>
          <t>BETHEL COMPASSION:</t>
        </r>
        <r>
          <rPr>
            <sz val="9"/>
            <color indexed="81"/>
            <rFont val="Tahoma"/>
            <charset val="1"/>
          </rPr>
          <t xml:space="preserve">
Social Development</t>
        </r>
      </text>
    </comment>
    <comment ref="AE4" authorId="1">
      <text>
        <r>
          <rPr>
            <b/>
            <sz val="9"/>
            <color indexed="81"/>
            <rFont val="Tahoma"/>
            <charset val="1"/>
          </rPr>
          <t>BETHEL COMPASSION:</t>
        </r>
        <r>
          <rPr>
            <sz val="9"/>
            <color indexed="81"/>
            <rFont val="Tahoma"/>
            <charset val="1"/>
          </rPr>
          <t xml:space="preserve">
Spiritual Development</t>
        </r>
      </text>
    </comment>
    <comment ref="AF4" authorId="1">
      <text>
        <r>
          <rPr>
            <b/>
            <sz val="9"/>
            <color indexed="81"/>
            <rFont val="Tahoma"/>
            <charset val="1"/>
          </rPr>
          <t>BETHEL COMPASSION:</t>
        </r>
        <r>
          <rPr>
            <sz val="9"/>
            <color indexed="81"/>
            <rFont val="Tahoma"/>
            <charset val="1"/>
          </rPr>
          <t xml:space="preserve">
Salary/Wages</t>
        </r>
      </text>
    </comment>
    <comment ref="AG4" authorId="1">
      <text>
        <r>
          <rPr>
            <b/>
            <sz val="9"/>
            <color indexed="81"/>
            <rFont val="Tahoma"/>
            <charset val="1"/>
          </rPr>
          <t>BETHEL COMPASSION:</t>
        </r>
        <r>
          <rPr>
            <sz val="9"/>
            <color indexed="81"/>
            <rFont val="Tahoma"/>
            <charset val="1"/>
          </rPr>
          <t xml:space="preserve">
Administration</t>
        </r>
      </text>
    </comment>
    <comment ref="AH4" authorId="1">
      <text>
        <r>
          <rPr>
            <b/>
            <sz val="9"/>
            <color indexed="81"/>
            <rFont val="Tahoma"/>
            <charset val="1"/>
          </rPr>
          <t>BETHEL COMPASSION:</t>
        </r>
        <r>
          <rPr>
            <sz val="9"/>
            <color indexed="81"/>
            <rFont val="Tahoma"/>
            <charset val="1"/>
          </rPr>
          <t xml:space="preserve">
Transport</t>
        </r>
      </text>
    </comment>
    <comment ref="AI4" authorId="0">
      <text>
        <r>
          <rPr>
            <b/>
            <sz val="9"/>
            <color indexed="81"/>
            <rFont val="Tahoma"/>
            <charset val="1"/>
          </rPr>
          <t>Elvis T. Teye (AFR-GH- FB Partnership Facilitator):</t>
        </r>
        <r>
          <rPr>
            <sz val="9"/>
            <color indexed="81"/>
            <rFont val="Tahoma"/>
            <charset val="1"/>
          </rPr>
          <t xml:space="preserve">
Sponsor Relation</t>
        </r>
      </text>
    </comment>
    <comment ref="AJ4" authorId="1">
      <text>
        <r>
          <rPr>
            <b/>
            <sz val="9"/>
            <color indexed="81"/>
            <rFont val="Tahoma"/>
            <charset val="1"/>
          </rPr>
          <t>BETHEL COMPASSION:</t>
        </r>
        <r>
          <rPr>
            <sz val="9"/>
            <color indexed="81"/>
            <rFont val="Tahoma"/>
            <charset val="1"/>
          </rPr>
          <t xml:space="preserve">
Gifts</t>
        </r>
      </text>
    </comment>
    <comment ref="AK4" authorId="1">
      <text>
        <r>
          <rPr>
            <b/>
            <sz val="9"/>
            <color indexed="81"/>
            <rFont val="Tahoma"/>
            <charset val="1"/>
          </rPr>
          <t>BETHEL COMPASSION:</t>
        </r>
        <r>
          <rPr>
            <sz val="9"/>
            <color indexed="81"/>
            <rFont val="Tahoma"/>
            <charset val="1"/>
          </rPr>
          <t xml:space="preserve">
Medical</t>
        </r>
      </text>
    </comment>
    <comment ref="AL4" authorId="1">
      <text>
        <r>
          <rPr>
            <b/>
            <sz val="9"/>
            <color indexed="81"/>
            <rFont val="Tahoma"/>
            <charset val="1"/>
          </rPr>
          <t>BETHEL COMPASSION:</t>
        </r>
        <r>
          <rPr>
            <sz val="9"/>
            <color indexed="81"/>
            <rFont val="Tahoma"/>
            <charset val="1"/>
          </rPr>
          <t xml:space="preserve">
Top up Fees</t>
        </r>
      </text>
    </comment>
    <comment ref="AM4" authorId="1">
      <text>
        <r>
          <rPr>
            <b/>
            <sz val="9"/>
            <color indexed="81"/>
            <rFont val="Tahoma"/>
            <charset val="1"/>
          </rPr>
          <t>BETHEL COMPASSION:</t>
        </r>
        <r>
          <rPr>
            <sz val="9"/>
            <color indexed="81"/>
            <rFont val="Tahoma"/>
            <charset val="1"/>
          </rPr>
          <t xml:space="preserve">
PLH/A</t>
        </r>
      </text>
    </comment>
    <comment ref="AN4" authorId="1">
      <text>
        <r>
          <rPr>
            <b/>
            <sz val="9"/>
            <color indexed="81"/>
            <rFont val="Tahoma"/>
            <charset val="1"/>
          </rPr>
          <t>BETHEL COMPASSION:</t>
        </r>
        <r>
          <rPr>
            <sz val="9"/>
            <color indexed="81"/>
            <rFont val="Tahoma"/>
            <charset val="1"/>
          </rPr>
          <t xml:space="preserve">
Other Funds</t>
        </r>
      </text>
    </comment>
    <comment ref="H5" authorId="1">
      <text>
        <r>
          <rPr>
            <b/>
            <sz val="9"/>
            <color indexed="81"/>
            <rFont val="Tahoma"/>
            <charset val="1"/>
          </rPr>
          <t>BETHEL COMPASSION:</t>
        </r>
        <r>
          <rPr>
            <sz val="9"/>
            <color indexed="81"/>
            <rFont val="Tahoma"/>
            <charset val="1"/>
          </rPr>
          <t xml:space="preserve">
Please enter your closing BANK BALANCE for previous month.</t>
        </r>
      </text>
    </comment>
    <comment ref="K5" authorId="1">
      <text>
        <r>
          <rPr>
            <b/>
            <sz val="9"/>
            <color indexed="81"/>
            <rFont val="Tahoma"/>
            <charset val="1"/>
          </rPr>
          <t>BETHEL COMPASSION:</t>
        </r>
        <r>
          <rPr>
            <sz val="9"/>
            <color indexed="81"/>
            <rFont val="Tahoma"/>
            <charset val="1"/>
          </rPr>
          <t xml:space="preserve">
Please enter your closing PETTY CASH BALANCE for the previous month.</t>
        </r>
      </text>
    </comment>
    <comment ref="AQ43" authorId="0">
      <text>
        <r>
          <rPr>
            <b/>
            <sz val="8"/>
            <color indexed="81"/>
            <rFont val="Tahoma"/>
            <family val="2"/>
          </rPr>
          <t xml:space="preserve">When printing the cash analysis; print Income Code page that has the monthly income only, e.g. page 3- if that is the page with the monthly income value. 
With the Expense code area, print pages that have expenses under the codes. Print the page that contains the Totals for both Income and Expense Code. 
NB: Note that the left section will always contain some data, that may not be the area to print. Look out for the code area and print that page only. 
A good print may look like this: Pages: 3,7,8,9 and 12. thus if these are the pages with content at the CODE session.
You may have to learn how to select pages when printing. </t>
        </r>
      </text>
    </comment>
    <comment ref="AC167" authorId="1">
      <text>
        <r>
          <rPr>
            <b/>
            <sz val="9"/>
            <color indexed="81"/>
            <rFont val="Tahoma"/>
            <family val="2"/>
          </rPr>
          <t>BETHEL COMPASSION:</t>
        </r>
        <r>
          <rPr>
            <sz val="9"/>
            <color indexed="81"/>
            <rFont val="Tahoma"/>
            <family val="2"/>
          </rPr>
          <t xml:space="preserve">
For structure guide. Do not touch.</t>
        </r>
      </text>
    </comment>
    <comment ref="AD167" authorId="1">
      <text>
        <r>
          <rPr>
            <b/>
            <sz val="9"/>
            <color indexed="81"/>
            <rFont val="Tahoma"/>
            <family val="2"/>
          </rPr>
          <t>BETHEL COMPASSION:</t>
        </r>
        <r>
          <rPr>
            <sz val="9"/>
            <color indexed="81"/>
            <rFont val="Tahoma"/>
            <family val="2"/>
          </rPr>
          <t xml:space="preserve">
Enter required data or input. Enteries in this columns are NOT used in calculations.</t>
        </r>
      </text>
    </comment>
    <comment ref="AE167" authorId="1">
      <text>
        <r>
          <rPr>
            <b/>
            <sz val="9"/>
            <color indexed="81"/>
            <rFont val="Tahoma"/>
            <family val="2"/>
          </rPr>
          <t>BETHEL COMPASSION:</t>
        </r>
        <r>
          <rPr>
            <sz val="9"/>
            <color indexed="81"/>
            <rFont val="Tahoma"/>
            <family val="2"/>
          </rPr>
          <t xml:space="preserve">
Enter required Data in these columns. Data in these columns MAY be required in other calculations. This program will work with data/input you provide. Whether correct or wrong.
Eg. 204.00 is not the same as 200.40.
</t>
        </r>
        <r>
          <rPr>
            <i/>
            <u/>
            <sz val="9"/>
            <color indexed="81"/>
            <rFont val="Tahoma"/>
            <family val="2"/>
          </rPr>
          <t>Garbage In Garbage Out (GIGO)</t>
        </r>
      </text>
    </comment>
    <comment ref="AF167" authorId="1">
      <text>
        <r>
          <rPr>
            <b/>
            <sz val="9"/>
            <color indexed="81"/>
            <rFont val="Tahoma"/>
            <family val="2"/>
          </rPr>
          <t>BETHEL COMPASSION:</t>
        </r>
        <r>
          <rPr>
            <sz val="9"/>
            <color indexed="81"/>
            <rFont val="Tahoma"/>
            <family val="2"/>
          </rPr>
          <t xml:space="preserve">
You cannot touch or alter data in these areas. They are automated and protected. For any problem call
0276772228/024657207</t>
        </r>
      </text>
    </comment>
  </commentList>
</comments>
</file>

<file path=xl/comments2.xml><?xml version="1.0" encoding="utf-8"?>
<comments xmlns="http://schemas.openxmlformats.org/spreadsheetml/2006/main">
  <authors>
    <author>Elvis T. Teye (AFR-GH- FB Partnership Facilitator)</author>
  </authors>
  <commentList>
    <comment ref="E4" authorId="0">
      <text>
        <r>
          <rPr>
            <b/>
            <sz val="9"/>
            <color indexed="81"/>
            <rFont val="Tahoma"/>
            <family val="2"/>
          </rPr>
          <t>Elvis T. Teye (AFR-GH- FB Partnership Facilitator):</t>
        </r>
        <r>
          <rPr>
            <sz val="9"/>
            <color indexed="81"/>
            <rFont val="Tahoma"/>
            <family val="2"/>
          </rPr>
          <t xml:space="preserve">
Refer From PPBF Monthly Budget Summary Expense. NB: Do it commulatiive- from July to the reporting month Per each code</t>
        </r>
      </text>
    </comment>
    <comment ref="F4" authorId="0">
      <text>
        <r>
          <rPr>
            <b/>
            <sz val="9"/>
            <color indexed="81"/>
            <rFont val="Tahoma"/>
            <family val="2"/>
          </rPr>
          <t>Elvis T. Teye (AFR-GH- FB Partnership Facilitator):</t>
        </r>
        <r>
          <rPr>
            <sz val="9"/>
            <color indexed="81"/>
            <rFont val="Tahoma"/>
            <family val="2"/>
          </rPr>
          <t xml:space="preserve">
Refer values from the PPBF </t>
        </r>
        <r>
          <rPr>
            <i/>
            <u/>
            <sz val="9"/>
            <color indexed="81"/>
            <rFont val="Tahoma"/>
            <family val="2"/>
          </rPr>
          <t>Annual Budget Summary Expenses (By Code)</t>
        </r>
      </text>
    </comment>
  </commentList>
</comments>
</file>

<file path=xl/comments3.xml><?xml version="1.0" encoding="utf-8"?>
<comments xmlns="http://schemas.openxmlformats.org/spreadsheetml/2006/main">
  <authors>
    <author>BETHEL COMPASSION</author>
  </authors>
  <commentList>
    <comment ref="B6" authorId="0">
      <text>
        <r>
          <rPr>
            <b/>
            <sz val="9"/>
            <color indexed="81"/>
            <rFont val="Tahoma"/>
            <family val="2"/>
          </rPr>
          <t>BETHEL COMPASSION:</t>
        </r>
        <r>
          <rPr>
            <sz val="9"/>
            <color indexed="81"/>
            <rFont val="Tahoma"/>
            <family val="2"/>
          </rPr>
          <t xml:space="preserve">
Enter the closing balance for the prevoius month as the begining balance for this month. GIGO</t>
        </r>
      </text>
    </comment>
  </commentList>
</comments>
</file>

<file path=xl/comments4.xml><?xml version="1.0" encoding="utf-8"?>
<comments xmlns="http://schemas.openxmlformats.org/spreadsheetml/2006/main">
  <authors>
    <author>Elvis T. Teye (AFR-GH- FB Partnership Facilitator)</author>
  </authors>
  <commentList>
    <comment ref="G5" authorId="0">
      <text>
        <r>
          <rPr>
            <b/>
            <sz val="9"/>
            <color indexed="81"/>
            <rFont val="Tahoma"/>
            <family val="2"/>
          </rPr>
          <t>Elvis T. Teye (AFR-GH- FB Partnership Facilitator):</t>
        </r>
        <r>
          <rPr>
            <sz val="9"/>
            <color indexed="81"/>
            <rFont val="Tahoma"/>
            <family val="2"/>
          </rPr>
          <t xml:space="preserve">
Enter comment here, Brief and Precise</t>
        </r>
      </text>
    </comment>
  </commentList>
</comments>
</file>

<file path=xl/sharedStrings.xml><?xml version="1.0" encoding="utf-8"?>
<sst xmlns="http://schemas.openxmlformats.org/spreadsheetml/2006/main" count="244" uniqueCount="205">
  <si>
    <t>Date</t>
  </si>
  <si>
    <t>Particulars</t>
  </si>
  <si>
    <t>C.B.</t>
  </si>
  <si>
    <t>V.N.</t>
  </si>
  <si>
    <t>C.N.</t>
  </si>
  <si>
    <t>Dep.</t>
  </si>
  <si>
    <t>Withd.</t>
  </si>
  <si>
    <t>Bal.</t>
  </si>
  <si>
    <t>BANK</t>
  </si>
  <si>
    <t>PETTY CASH</t>
  </si>
  <si>
    <t>Bal BF.</t>
  </si>
  <si>
    <t>Bal. BF.</t>
  </si>
  <si>
    <t>EXPENSE CODE</t>
  </si>
  <si>
    <t>Cummulative</t>
  </si>
  <si>
    <t xml:space="preserve">Current </t>
  </si>
  <si>
    <t>Opening Balance</t>
  </si>
  <si>
    <t>Transaction</t>
  </si>
  <si>
    <t>Closing Balance</t>
  </si>
  <si>
    <t>1 0 Educational Supllies and Fees</t>
  </si>
  <si>
    <t>15 School Unifroms / Clothes</t>
  </si>
  <si>
    <t>20 Supplies/ Equipmenl( Inst. /Center)</t>
  </si>
  <si>
    <t>25 Teaching Aids/Reference books</t>
  </si>
  <si>
    <t>30 Physical / Health Provision</t>
  </si>
  <si>
    <t>35 Personal Hygiene</t>
  </si>
  <si>
    <t>40 Food/ Nutrition/Cooking Utensils</t>
  </si>
  <si>
    <t>45 Domestic Assistance</t>
  </si>
  <si>
    <t>50 Livelihood Skills Training</t>
  </si>
  <si>
    <t>55 Social Development</t>
  </si>
  <si>
    <t>60 Spiritual Development</t>
  </si>
  <si>
    <t>65 Salary / Wage</t>
  </si>
  <si>
    <t>70 Administration</t>
  </si>
  <si>
    <t>75 Transportation</t>
  </si>
  <si>
    <t>80 Sponsor Relations</t>
  </si>
  <si>
    <t>100 TOTAL PROGRAM EXPENSE( 10-80)</t>
  </si>
  <si>
    <t>200 Gifts</t>
  </si>
  <si>
    <t>300 Medical</t>
  </si>
  <si>
    <t>3 10 Top Up Fees</t>
  </si>
  <si>
    <t>320 Other Funds</t>
  </si>
  <si>
    <t>400 Expenses out of other funds.</t>
  </si>
  <si>
    <t>500 Non Compassion Expenses</t>
  </si>
  <si>
    <t>600 Expenses out of self generated funds</t>
  </si>
  <si>
    <t>sub total</t>
  </si>
  <si>
    <t>1000 TOTAL EXPENSE FOR MONTH</t>
  </si>
  <si>
    <t xml:space="preserve">Completed by: </t>
  </si>
  <si>
    <t>Approved by : Committee Members</t>
  </si>
  <si>
    <t>Project Accountant</t>
  </si>
  <si>
    <t xml:space="preserve">Reviewed by: </t>
  </si>
  <si>
    <t>Project Coordinator</t>
  </si>
  <si>
    <t>COMPASSION ASSISTED PROJECT FUND BALANCE SUMMARY</t>
  </si>
  <si>
    <t>DATE</t>
  </si>
  <si>
    <t>REPORT MONTH</t>
  </si>
  <si>
    <t>FUND</t>
  </si>
  <si>
    <t>BEGINNING BALANCE</t>
  </si>
  <si>
    <t>MONTHLY INCOME</t>
  </si>
  <si>
    <t>MONTHLY EXPENSES</t>
  </si>
  <si>
    <t>ENDING BALANCE</t>
  </si>
  <si>
    <t>100 support/USP</t>
  </si>
  <si>
    <t>200 Gifts ***</t>
  </si>
  <si>
    <t>310 Top Up fees</t>
  </si>
  <si>
    <t>320 other SDFs</t>
  </si>
  <si>
    <t>400 funds from other dona.</t>
  </si>
  <si>
    <t>500 local contribution</t>
  </si>
  <si>
    <t>600 income frm special proj.</t>
  </si>
  <si>
    <t>TOTAL</t>
  </si>
  <si>
    <t>PROOF OF CASH</t>
  </si>
  <si>
    <t>BANK RECONCILIATION</t>
  </si>
  <si>
    <t>CASH AT BANK</t>
  </si>
  <si>
    <t>CASH AT HAND</t>
  </si>
  <si>
    <t>B. + Deposits in Transit</t>
  </si>
  <si>
    <t>C. - Outstanding Cheques</t>
  </si>
  <si>
    <t>A+B+C = Adjusted Bank bal.</t>
  </si>
  <si>
    <t>*Total Ending Balance must match Total cash</t>
  </si>
  <si>
    <t>** Cash at Bank must match Bank Balance</t>
  </si>
  <si>
    <t xml:space="preserve">(B) Deposits in Transit ( deposits you have                                   (C)- Cheques in Transit (cheques which </t>
  </si>
  <si>
    <t>Made which do not appear on statement)                                            Have not cleared the bank) (Attach</t>
  </si>
  <si>
    <t>(Attach appropriate forms)                                                                  appropriate forms)</t>
  </si>
  <si>
    <t>Reconciliation of Gift Funds.</t>
  </si>
  <si>
    <t>Reconciliation of Gift Fund Balance***</t>
  </si>
  <si>
    <t>Child Number</t>
  </si>
  <si>
    <t>Month of Gift</t>
  </si>
  <si>
    <t>$</t>
  </si>
  <si>
    <t>Exchange Rate</t>
  </si>
  <si>
    <t>Prepared by</t>
  </si>
  <si>
    <t>1)</t>
  </si>
  <si>
    <t>CDO-Finance</t>
  </si>
  <si>
    <t>2)</t>
  </si>
  <si>
    <t xml:space="preserve">Date: </t>
  </si>
  <si>
    <t>Reviewed By:</t>
  </si>
  <si>
    <t>3)</t>
  </si>
  <si>
    <t xml:space="preserve">          Project Director</t>
  </si>
  <si>
    <t>**** If you have any SDF funds, Please attach the appropriate reconciliation</t>
  </si>
  <si>
    <t>REPORTING MONTH:</t>
  </si>
  <si>
    <t>TOTALS</t>
  </si>
  <si>
    <t>A. Balance per Bank Statement</t>
  </si>
  <si>
    <t>DATE:</t>
  </si>
  <si>
    <r>
      <rPr>
        <sz val="14"/>
        <color indexed="62"/>
        <rFont val="Calibri"/>
        <family val="2"/>
      </rPr>
      <t>Col</t>
    </r>
    <r>
      <rPr>
        <sz val="14"/>
        <color indexed="8"/>
        <rFont val="Calibri"/>
        <family val="2"/>
      </rPr>
      <t>o</t>
    </r>
    <r>
      <rPr>
        <sz val="14"/>
        <color indexed="51"/>
        <rFont val="Calibri"/>
        <family val="2"/>
      </rPr>
      <t xml:space="preserve">r </t>
    </r>
    <r>
      <rPr>
        <sz val="14"/>
        <color indexed="13"/>
        <rFont val="Calibri"/>
        <family val="2"/>
      </rPr>
      <t>gu</t>
    </r>
    <r>
      <rPr>
        <sz val="14"/>
        <color indexed="8"/>
        <rFont val="Calibri"/>
        <family val="2"/>
      </rPr>
      <t>i</t>
    </r>
    <r>
      <rPr>
        <sz val="14"/>
        <color indexed="10"/>
        <rFont val="Calibri"/>
        <family val="2"/>
      </rPr>
      <t>de.</t>
    </r>
  </si>
  <si>
    <t>Closing Balances</t>
  </si>
  <si>
    <t>GH</t>
  </si>
  <si>
    <t>PROJECT  NAME:</t>
  </si>
  <si>
    <t xml:space="preserve">PROJECT NAME: </t>
  </si>
  <si>
    <t>100</t>
  </si>
  <si>
    <t>200</t>
  </si>
  <si>
    <t>300</t>
  </si>
  <si>
    <t>310</t>
  </si>
  <si>
    <t>320</t>
  </si>
  <si>
    <t>500</t>
  </si>
  <si>
    <t>600</t>
  </si>
  <si>
    <t>INCOME CODES</t>
  </si>
  <si>
    <t>Please enter the corresponding income</t>
  </si>
  <si>
    <t>315</t>
  </si>
  <si>
    <t>Please enter the corresponding expenses</t>
  </si>
  <si>
    <t>CN:</t>
  </si>
  <si>
    <r>
      <t>GH</t>
    </r>
    <r>
      <rPr>
        <b/>
        <sz val="10"/>
        <rFont val="Calibri"/>
        <family val="2"/>
      </rPr>
      <t>¢</t>
    </r>
  </si>
  <si>
    <t>400</t>
  </si>
  <si>
    <t>CHECK OUT</t>
  </si>
  <si>
    <t>10</t>
  </si>
  <si>
    <t>315 PLWH/A</t>
  </si>
  <si>
    <t>MONTH</t>
  </si>
  <si>
    <t>CASH ANALYSIS</t>
  </si>
  <si>
    <t>NB: check out is for your personal evaluation, it does not reflect in the print out.</t>
  </si>
  <si>
    <r>
      <t>GH</t>
    </r>
    <r>
      <rPr>
        <sz val="11"/>
        <color indexed="8"/>
        <rFont val="Calibri"/>
        <family val="2"/>
      </rPr>
      <t>¢</t>
    </r>
  </si>
  <si>
    <t>Expense Total</t>
  </si>
  <si>
    <t>Income Total</t>
  </si>
  <si>
    <t>Description</t>
  </si>
  <si>
    <t>Year to date budget</t>
  </si>
  <si>
    <t xml:space="preserve">Year to date Expenses </t>
  </si>
  <si>
    <t>Variance</t>
  </si>
  <si>
    <t>Comment about the Variance</t>
  </si>
  <si>
    <t xml:space="preserve">Total annual Budget </t>
  </si>
  <si>
    <t>Educational supplies &amp; Fees</t>
  </si>
  <si>
    <t>School Uniforms/ Clothes</t>
  </si>
  <si>
    <t>Physical Health Provisions</t>
  </si>
  <si>
    <t>Personal hygiene</t>
  </si>
  <si>
    <t>Food/Nutrition/Cooking utensil</t>
  </si>
  <si>
    <t>Domestic assistance</t>
  </si>
  <si>
    <t>Livelihood skills training</t>
  </si>
  <si>
    <t>Social Development</t>
  </si>
  <si>
    <t>Spiritual Development</t>
  </si>
  <si>
    <t>Salaries/Wages</t>
  </si>
  <si>
    <t>Administration</t>
  </si>
  <si>
    <t>Transportation</t>
  </si>
  <si>
    <t>Sponsor relations</t>
  </si>
  <si>
    <t>Year to date Budget</t>
  </si>
  <si>
    <t>Total Annual Budget</t>
  </si>
  <si>
    <t>PROJECT NUMBER:     GH</t>
  </si>
  <si>
    <t>MONTHLY EXPENSE REPORT GH</t>
  </si>
  <si>
    <t>CODE</t>
  </si>
  <si>
    <t>PROJECT NAME</t>
  </si>
  <si>
    <t>% Year to date variance</t>
  </si>
  <si>
    <t>Supplies/     Equipment</t>
  </si>
  <si>
    <t>Teaching Aids/            Ref books</t>
  </si>
  <si>
    <t>PROJECT NUMBER</t>
  </si>
  <si>
    <t>MONTHLY VARIANCE REPORT</t>
  </si>
  <si>
    <t>% Annual Budget Used</t>
  </si>
  <si>
    <t>Read Me</t>
  </si>
  <si>
    <t>SAWER APOSTOLIC CDC</t>
  </si>
  <si>
    <t>4/7/13</t>
  </si>
  <si>
    <t>Transfer of funds from compassion.</t>
  </si>
  <si>
    <t>Being payment for Saturday feeding.</t>
  </si>
  <si>
    <t>8/7/13</t>
  </si>
  <si>
    <t>Being reimbursement to petty cashier.</t>
  </si>
  <si>
    <t>Being food items bought in bulk.</t>
  </si>
  <si>
    <t>Being payment of filter stand used at project site [2 at 30]</t>
  </si>
  <si>
    <t>Being payment of food and drinks during CPC meetings.</t>
  </si>
  <si>
    <t>Being payment of  prayers held by project children on Sunday ie food and drinks bought on Republic Day Prayer meeting for project children and Sunday school.</t>
  </si>
  <si>
    <t>Being payment for Saturday feeding 13/7/13.</t>
  </si>
  <si>
    <t>Being cost of expresso credit bought for internet moderm.</t>
  </si>
  <si>
    <t>Being cost of phone credit bought for coordinator to inform parent about compassion Sunday celebraton.</t>
  </si>
  <si>
    <t>Being cost of envelope bought for the compassion Sunday celebraton.</t>
  </si>
  <si>
    <t>Being cost of txt to country office to submit schedule letters.</t>
  </si>
  <si>
    <t>Being cost of photocopies made for schedule letters on 4/7/13.</t>
  </si>
  <si>
    <t>12/7/13</t>
  </si>
  <si>
    <t>Being cost of txt to country office for Martin's update.</t>
  </si>
  <si>
    <t>17/7/13</t>
  </si>
  <si>
    <t>Payment made for feeding on compassion Sunday 20/7/13 and Saturday feeding 19/7/13.</t>
  </si>
  <si>
    <t>19/7/13</t>
  </si>
  <si>
    <t>Being cost of wire for connecting computer and projector board on celebration.</t>
  </si>
  <si>
    <t>Being cost of medical bills for Anabel Awaitey.</t>
  </si>
  <si>
    <t>Being cost of medical bills for Gifty Afia Tsabea.</t>
  </si>
  <si>
    <t>25/7/13</t>
  </si>
  <si>
    <t>Being payment made for Saturday feeding 27/7/13.</t>
  </si>
  <si>
    <t>Being payment for two filter stand bought.</t>
  </si>
  <si>
    <t>Being cost of photocopies made for sponsor letters.</t>
  </si>
  <si>
    <t>Being cost of goal post for children on 29/6/13.</t>
  </si>
  <si>
    <t>Being cost of poster colour for designing.</t>
  </si>
  <si>
    <t>Being cost of drinks bought for CPC member and cooks on compassion Sunday.</t>
  </si>
  <si>
    <t>30/7/13</t>
  </si>
  <si>
    <t>Being payment for volunteer cooks and volunteer teachers.</t>
  </si>
  <si>
    <t>Being payment for txt for children camp meeting at Dodowa.</t>
  </si>
  <si>
    <t>Being payment of CDWS salary.</t>
  </si>
  <si>
    <t>Being payment of CDWS ssnit and IRS.</t>
  </si>
  <si>
    <t>Hygiene issues where less this month.</t>
  </si>
  <si>
    <t>31/7/13</t>
  </si>
  <si>
    <t>Bank charges.</t>
  </si>
  <si>
    <t>Being payment  for choregraphy dress (108), txt to Tema for health training (30) and txt for coordinator and accounts clerk to Sra for PPBF review (20) dated 17/7/13.</t>
  </si>
  <si>
    <t>Educational supplies were high</t>
  </si>
  <si>
    <t>Equipment were supply but the cost was high than expected.</t>
  </si>
  <si>
    <t>much physical health training was introduced</t>
  </si>
  <si>
    <t>prices of items increased</t>
  </si>
  <si>
    <t>less was spend</t>
  </si>
  <si>
    <t>much spent for the development of the children</t>
  </si>
  <si>
    <t>taxes were paid</t>
  </si>
  <si>
    <t>materials bought were costy than expected</t>
  </si>
  <si>
    <t>Admistration expenses are high this month</t>
  </si>
  <si>
    <t>Cost of movement was high</t>
  </si>
</sst>
</file>

<file path=xl/styles.xml><?xml version="1.0" encoding="utf-8"?>
<styleSheet xmlns="http://schemas.openxmlformats.org/spreadsheetml/2006/main">
  <numFmts count="3">
    <numFmt numFmtId="43" formatCode="_(* #,##0.00_);_(* \(#,##0.00\);_(* &quot;-&quot;??_);_(@_)"/>
    <numFmt numFmtId="164" formatCode="_-&quot;£&quot;* #,##0.00_-;\-&quot;£&quot;* #,##0.00_-;_-&quot;£&quot;* &quot;-&quot;??_-;_-@_-"/>
    <numFmt numFmtId="165" formatCode="_-* #,##0.00_-;\-* #,##0.00_-;_-* &quot;-&quot;??_-;_-@_-"/>
  </numFmts>
  <fonts count="63">
    <font>
      <sz val="11"/>
      <color theme="1"/>
      <name val="Calibri"/>
      <family val="2"/>
      <scheme val="minor"/>
    </font>
    <font>
      <sz val="10"/>
      <name val="Arial"/>
      <family val="2"/>
    </font>
    <font>
      <b/>
      <u/>
      <sz val="10"/>
      <name val="Arial"/>
      <family val="2"/>
    </font>
    <font>
      <b/>
      <sz val="10"/>
      <name val="Arial"/>
      <family val="2"/>
    </font>
    <font>
      <b/>
      <i/>
      <u/>
      <sz val="10"/>
      <name val="Arial"/>
      <family val="2"/>
    </font>
    <font>
      <b/>
      <i/>
      <u/>
      <sz val="9"/>
      <name val="Arial"/>
      <family val="2"/>
    </font>
    <font>
      <b/>
      <sz val="8"/>
      <name val="Times New Roman"/>
      <family val="1"/>
    </font>
    <font>
      <b/>
      <sz val="9.5"/>
      <name val="Times New Roman"/>
      <family val="1"/>
    </font>
    <font>
      <b/>
      <sz val="9"/>
      <name val="Arial"/>
      <family val="2"/>
    </font>
    <font>
      <u/>
      <sz val="10"/>
      <name val="Arial"/>
      <family val="2"/>
    </font>
    <font>
      <u val="singleAccounting"/>
      <sz val="10"/>
      <name val="Arial"/>
      <family val="2"/>
    </font>
    <font>
      <b/>
      <sz val="8"/>
      <color indexed="8"/>
      <name val="Times New Roman"/>
      <family val="1"/>
    </font>
    <font>
      <b/>
      <sz val="10"/>
      <color indexed="8"/>
      <name val="Arial"/>
      <family val="2"/>
    </font>
    <font>
      <sz val="9"/>
      <color indexed="81"/>
      <name val="Tahoma"/>
      <family val="2"/>
    </font>
    <font>
      <b/>
      <sz val="9"/>
      <color indexed="81"/>
      <name val="Tahoma"/>
      <family val="2"/>
    </font>
    <font>
      <i/>
      <u/>
      <sz val="9"/>
      <color indexed="81"/>
      <name val="Tahoma"/>
      <family val="2"/>
    </font>
    <font>
      <sz val="14"/>
      <color indexed="8"/>
      <name val="Calibri"/>
      <family val="2"/>
    </font>
    <font>
      <sz val="14"/>
      <color indexed="62"/>
      <name val="Calibri"/>
      <family val="2"/>
    </font>
    <font>
      <sz val="14"/>
      <color indexed="51"/>
      <name val="Calibri"/>
      <family val="2"/>
    </font>
    <font>
      <sz val="14"/>
      <color indexed="13"/>
      <name val="Calibri"/>
      <family val="2"/>
    </font>
    <font>
      <sz val="14"/>
      <color indexed="10"/>
      <name val="Calibri"/>
      <family val="2"/>
    </font>
    <font>
      <b/>
      <sz val="10"/>
      <name val="Calibri"/>
      <family val="2"/>
    </font>
    <font>
      <sz val="9"/>
      <color indexed="81"/>
      <name val="Tahoma"/>
      <charset val="1"/>
    </font>
    <font>
      <b/>
      <sz val="9"/>
      <color indexed="81"/>
      <name val="Tahoma"/>
      <charset val="1"/>
    </font>
    <font>
      <sz val="11"/>
      <color indexed="8"/>
      <name val="Calibri"/>
      <family val="2"/>
    </font>
    <font>
      <sz val="11"/>
      <color theme="1"/>
      <name val="Calibri"/>
      <family val="2"/>
      <scheme val="minor"/>
    </font>
    <font>
      <u val="singleAccounting"/>
      <sz val="8"/>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sz val="8"/>
      <name val="Calibri"/>
      <family val="2"/>
      <scheme val="minor"/>
    </font>
    <font>
      <b/>
      <sz val="8"/>
      <name val="Calibri"/>
      <family val="2"/>
      <scheme val="minor"/>
    </font>
    <font>
      <u val="double"/>
      <sz val="11"/>
      <color theme="1"/>
      <name val="Calibri"/>
      <family val="2"/>
      <scheme val="minor"/>
    </font>
    <font>
      <sz val="7"/>
      <name val="Calibri"/>
      <family val="2"/>
      <scheme val="minor"/>
    </font>
    <font>
      <b/>
      <sz val="7"/>
      <name val="Calibri"/>
      <family val="2"/>
      <scheme val="minor"/>
    </font>
    <font>
      <sz val="7"/>
      <color theme="1"/>
      <name val="Calibri"/>
      <family val="2"/>
      <scheme val="minor"/>
    </font>
    <font>
      <b/>
      <u/>
      <sz val="14"/>
      <color theme="1"/>
      <name val="Calibri"/>
      <family val="2"/>
      <scheme val="minor"/>
    </font>
    <font>
      <b/>
      <u/>
      <sz val="11"/>
      <color theme="1"/>
      <name val="Calibri"/>
      <family val="2"/>
      <scheme val="minor"/>
    </font>
    <font>
      <b/>
      <u/>
      <sz val="12"/>
      <color theme="1"/>
      <name val="Calibri"/>
      <family val="2"/>
      <scheme val="minor"/>
    </font>
    <font>
      <b/>
      <i/>
      <u/>
      <sz val="11"/>
      <color theme="1"/>
      <name val="Calibri"/>
      <family val="2"/>
      <scheme val="minor"/>
    </font>
    <font>
      <sz val="10"/>
      <color theme="1"/>
      <name val="Calibri"/>
      <family val="2"/>
      <scheme val="minor"/>
    </font>
    <font>
      <b/>
      <sz val="12"/>
      <color theme="1"/>
      <name val="Calibri"/>
      <family val="2"/>
      <scheme val="minor"/>
    </font>
    <font>
      <b/>
      <u/>
      <sz val="12"/>
      <name val="Calibri"/>
      <family val="2"/>
      <scheme val="minor"/>
    </font>
    <font>
      <b/>
      <sz val="12"/>
      <name val="Calibri"/>
      <family val="2"/>
      <scheme val="minor"/>
    </font>
    <font>
      <sz val="14"/>
      <color theme="1"/>
      <name val="Calibri"/>
      <family val="2"/>
      <scheme val="minor"/>
    </font>
    <font>
      <sz val="12"/>
      <color theme="1"/>
      <name val="Calibri"/>
      <family val="2"/>
      <scheme val="minor"/>
    </font>
    <font>
      <b/>
      <sz val="11"/>
      <name val="Arial"/>
      <family val="2"/>
    </font>
    <font>
      <b/>
      <sz val="12"/>
      <name val="Times New Roman"/>
      <family val="1"/>
    </font>
    <font>
      <sz val="12"/>
      <color theme="1"/>
      <name val="Roman"/>
      <family val="1"/>
      <charset val="255"/>
    </font>
    <font>
      <b/>
      <sz val="12"/>
      <color theme="1"/>
      <name val="Times New Roman"/>
      <family val="1"/>
    </font>
    <font>
      <sz val="10"/>
      <color theme="1"/>
      <name val="Times New Roman"/>
      <family val="1"/>
    </font>
    <font>
      <b/>
      <sz val="10"/>
      <name val="Times New Roman"/>
      <family val="1"/>
    </font>
    <font>
      <sz val="10"/>
      <color theme="1"/>
      <name val="Roman"/>
      <family val="1"/>
      <charset val="255"/>
    </font>
    <font>
      <b/>
      <sz val="11"/>
      <color theme="1"/>
      <name val="Calibri"/>
      <family val="2"/>
      <scheme val="minor"/>
    </font>
    <font>
      <b/>
      <u/>
      <sz val="16"/>
      <color theme="1"/>
      <name val="Calibri"/>
      <family val="2"/>
      <scheme val="minor"/>
    </font>
    <font>
      <b/>
      <sz val="9"/>
      <color theme="1"/>
      <name val="Arial"/>
      <family val="2"/>
    </font>
    <font>
      <sz val="9"/>
      <color theme="1"/>
      <name val="Calibri"/>
      <family val="2"/>
      <scheme val="minor"/>
    </font>
    <font>
      <b/>
      <sz val="11"/>
      <color theme="0"/>
      <name val="Arial"/>
      <family val="2"/>
    </font>
    <font>
      <b/>
      <u val="singleAccounting"/>
      <sz val="11"/>
      <color theme="0"/>
      <name val="Arial"/>
      <family val="2"/>
    </font>
    <font>
      <b/>
      <u val="singleAccounting"/>
      <sz val="10"/>
      <name val="Arial"/>
      <family val="2"/>
    </font>
    <font>
      <b/>
      <sz val="9"/>
      <name val="Times New Roman"/>
      <family val="1"/>
    </font>
    <font>
      <b/>
      <sz val="8"/>
      <color indexed="81"/>
      <name val="Tahoma"/>
      <family val="2"/>
    </font>
    <font>
      <sz val="8"/>
      <color rgb="FFFF0000"/>
      <name val="Calibri"/>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bgColor indexed="64"/>
      </patternFill>
    </fill>
    <fill>
      <patternFill patternType="solid">
        <fgColor rgb="FF92D050"/>
        <bgColor indexed="64"/>
      </patternFill>
    </fill>
    <fill>
      <patternFill patternType="solid">
        <fgColor theme="4" tint="-0.249977111117893"/>
        <bgColor indexed="64"/>
      </patternFill>
    </fill>
    <fill>
      <patternFill patternType="solid">
        <fgColor rgb="FF002060"/>
        <bgColor indexed="64"/>
      </patternFill>
    </fill>
    <fill>
      <patternFill patternType="solid">
        <fgColor rgb="FF00B0F0"/>
        <bgColor indexed="64"/>
      </patternFill>
    </fill>
    <fill>
      <patternFill patternType="solid">
        <fgColor theme="1"/>
        <bgColor indexed="64"/>
      </patternFill>
    </fill>
  </fills>
  <borders count="4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165"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5" fillId="0" borderId="0" applyFont="0" applyFill="0" applyBorder="0" applyAlignment="0" applyProtection="0"/>
    <xf numFmtId="0" fontId="1" fillId="0" borderId="0"/>
    <xf numFmtId="0" fontId="1" fillId="0" borderId="0"/>
  </cellStyleXfs>
  <cellXfs count="328">
    <xf numFmtId="0" fontId="0" fillId="0" borderId="0" xfId="0"/>
    <xf numFmtId="165" fontId="26" fillId="0" borderId="1" xfId="1" applyFont="1" applyBorder="1" applyAlignment="1" applyProtection="1">
      <alignment wrapText="1"/>
    </xf>
    <xf numFmtId="165" fontId="26" fillId="0" borderId="2" xfId="1" applyFont="1" applyBorder="1" applyAlignment="1" applyProtection="1">
      <alignment wrapText="1"/>
    </xf>
    <xf numFmtId="165" fontId="26" fillId="0" borderId="3" xfId="1" applyFont="1" applyBorder="1" applyAlignment="1" applyProtection="1">
      <alignment wrapText="1"/>
    </xf>
    <xf numFmtId="0" fontId="27" fillId="0" borderId="0" xfId="0" applyFont="1" applyProtection="1">
      <protection locked="0"/>
    </xf>
    <xf numFmtId="49" fontId="28" fillId="0" borderId="0" xfId="0" applyNumberFormat="1" applyFont="1" applyProtection="1">
      <protection locked="0"/>
    </xf>
    <xf numFmtId="165" fontId="27" fillId="0" borderId="0" xfId="1" applyFont="1" applyAlignment="1" applyProtection="1">
      <alignment wrapText="1"/>
      <protection locked="0"/>
    </xf>
    <xf numFmtId="165" fontId="27" fillId="0" borderId="0" xfId="1" applyFont="1" applyBorder="1" applyAlignment="1" applyProtection="1">
      <alignment wrapText="1"/>
      <protection locked="0"/>
    </xf>
    <xf numFmtId="165" fontId="26" fillId="0" borderId="0" xfId="1" applyFont="1" applyAlignment="1" applyProtection="1">
      <alignment wrapText="1"/>
      <protection locked="0"/>
    </xf>
    <xf numFmtId="165" fontId="27" fillId="0" borderId="0" xfId="1" applyFont="1" applyFill="1" applyBorder="1" applyAlignment="1" applyProtection="1">
      <alignment wrapText="1"/>
      <protection locked="0"/>
    </xf>
    <xf numFmtId="0" fontId="27" fillId="0" borderId="0" xfId="0" applyFont="1" applyBorder="1" applyProtection="1">
      <protection locked="0"/>
    </xf>
    <xf numFmtId="0" fontId="28" fillId="0" borderId="0" xfId="0" applyFont="1" applyFill="1" applyBorder="1" applyProtection="1">
      <protection locked="0"/>
    </xf>
    <xf numFmtId="0" fontId="27" fillId="0" borderId="0" xfId="0" applyFont="1" applyFill="1" applyBorder="1" applyProtection="1">
      <protection locked="0"/>
    </xf>
    <xf numFmtId="49" fontId="27" fillId="0" borderId="0" xfId="0" applyNumberFormat="1" applyFont="1" applyBorder="1" applyProtection="1">
      <protection locked="0"/>
    </xf>
    <xf numFmtId="49" fontId="27" fillId="0" borderId="0" xfId="0" applyNumberFormat="1" applyFont="1" applyFill="1" applyBorder="1" applyProtection="1">
      <protection locked="0"/>
    </xf>
    <xf numFmtId="0" fontId="27" fillId="0" borderId="0" xfId="1" applyNumberFormat="1" applyFont="1" applyFill="1" applyBorder="1" applyAlignment="1" applyProtection="1">
      <alignment wrapText="1"/>
      <protection locked="0"/>
    </xf>
    <xf numFmtId="0" fontId="27" fillId="0" borderId="0" xfId="1" applyNumberFormat="1" applyFont="1" applyBorder="1" applyAlignment="1" applyProtection="1">
      <alignment wrapText="1"/>
      <protection locked="0"/>
    </xf>
    <xf numFmtId="0" fontId="28" fillId="0" borderId="0" xfId="0" applyFont="1" applyBorder="1" applyProtection="1">
      <protection locked="0"/>
    </xf>
    <xf numFmtId="0" fontId="0" fillId="0" borderId="0" xfId="0" applyProtection="1">
      <protection locked="0"/>
    </xf>
    <xf numFmtId="0" fontId="1" fillId="0" borderId="13" xfId="6" applyFill="1" applyBorder="1" applyProtection="1">
      <protection locked="0"/>
    </xf>
    <xf numFmtId="49" fontId="27" fillId="2" borderId="5" xfId="0" applyNumberFormat="1" applyFont="1" applyFill="1" applyBorder="1" applyProtection="1">
      <protection locked="0"/>
    </xf>
    <xf numFmtId="2" fontId="26" fillId="0" borderId="1" xfId="1" applyNumberFormat="1" applyFont="1" applyBorder="1" applyAlignment="1" applyProtection="1">
      <alignment wrapText="1"/>
    </xf>
    <xf numFmtId="2" fontId="26" fillId="0" borderId="2" xfId="1" applyNumberFormat="1" applyFont="1" applyBorder="1" applyAlignment="1" applyProtection="1">
      <alignment wrapText="1"/>
    </xf>
    <xf numFmtId="49" fontId="27" fillId="2" borderId="5" xfId="1" applyNumberFormat="1" applyFont="1" applyFill="1" applyBorder="1" applyAlignment="1" applyProtection="1">
      <alignment wrapText="1"/>
      <protection locked="0"/>
    </xf>
    <xf numFmtId="49" fontId="27" fillId="0" borderId="8" xfId="1" applyNumberFormat="1" applyFont="1" applyBorder="1" applyAlignment="1" applyProtection="1">
      <alignment wrapText="1"/>
      <protection locked="0"/>
    </xf>
    <xf numFmtId="49" fontId="26" fillId="0" borderId="0" xfId="1" applyNumberFormat="1" applyFont="1" applyAlignment="1" applyProtection="1">
      <alignment wrapText="1"/>
      <protection locked="0"/>
    </xf>
    <xf numFmtId="49" fontId="26" fillId="0" borderId="15" xfId="1" applyNumberFormat="1" applyFont="1" applyBorder="1" applyAlignment="1" applyProtection="1">
      <alignment wrapText="1"/>
    </xf>
    <xf numFmtId="49" fontId="27" fillId="2" borderId="5" xfId="0" applyNumberFormat="1" applyFont="1" applyFill="1" applyBorder="1" applyAlignment="1" applyProtection="1">
      <alignment wrapText="1"/>
      <protection locked="0"/>
    </xf>
    <xf numFmtId="165" fontId="27" fillId="0" borderId="16" xfId="1" applyFont="1" applyBorder="1" applyAlignment="1" applyProtection="1">
      <alignment wrapText="1"/>
      <protection locked="0"/>
    </xf>
    <xf numFmtId="165" fontId="27" fillId="0" borderId="17" xfId="1" applyFont="1" applyBorder="1" applyAlignment="1" applyProtection="1">
      <alignment wrapText="1"/>
      <protection locked="0"/>
    </xf>
    <xf numFmtId="165" fontId="27" fillId="0" borderId="18" xfId="1" applyFont="1" applyBorder="1" applyAlignment="1" applyProtection="1">
      <alignment wrapText="1"/>
      <protection locked="0"/>
    </xf>
    <xf numFmtId="165" fontId="27" fillId="5" borderId="19" xfId="1" applyFont="1" applyFill="1" applyBorder="1" applyAlignment="1" applyProtection="1">
      <alignment shrinkToFit="1"/>
      <protection locked="0"/>
    </xf>
    <xf numFmtId="165" fontId="27" fillId="5" borderId="8" xfId="1" applyFont="1" applyFill="1" applyBorder="1" applyAlignment="1" applyProtection="1">
      <alignment shrinkToFit="1"/>
      <protection locked="0"/>
    </xf>
    <xf numFmtId="0" fontId="28" fillId="5" borderId="19" xfId="0" applyFont="1" applyFill="1" applyBorder="1" applyAlignment="1" applyProtection="1">
      <alignment shrinkToFit="1"/>
      <protection locked="0"/>
    </xf>
    <xf numFmtId="0" fontId="28" fillId="5" borderId="8" xfId="0" applyFont="1" applyFill="1" applyBorder="1" applyAlignment="1" applyProtection="1">
      <alignment shrinkToFit="1"/>
      <protection locked="0"/>
    </xf>
    <xf numFmtId="49" fontId="27" fillId="5" borderId="19" xfId="0" applyNumberFormat="1" applyFont="1" applyFill="1" applyBorder="1" applyAlignment="1" applyProtection="1">
      <alignment shrinkToFit="1"/>
      <protection locked="0"/>
    </xf>
    <xf numFmtId="49" fontId="27" fillId="5" borderId="8" xfId="0" applyNumberFormat="1" applyFont="1" applyFill="1" applyBorder="1" applyAlignment="1" applyProtection="1">
      <alignment shrinkToFit="1"/>
      <protection locked="0"/>
    </xf>
    <xf numFmtId="0" fontId="29" fillId="5" borderId="19" xfId="0" applyFont="1" applyFill="1" applyBorder="1" applyAlignment="1" applyProtection="1">
      <alignment shrinkToFit="1"/>
      <protection locked="0"/>
    </xf>
    <xf numFmtId="0" fontId="29" fillId="5" borderId="8" xfId="0" applyFont="1" applyFill="1" applyBorder="1" applyAlignment="1" applyProtection="1">
      <alignment shrinkToFit="1"/>
      <protection locked="0"/>
    </xf>
    <xf numFmtId="0" fontId="28" fillId="5" borderId="6" xfId="0" applyFont="1" applyFill="1" applyBorder="1" applyAlignment="1" applyProtection="1">
      <alignment shrinkToFit="1"/>
      <protection locked="0"/>
    </xf>
    <xf numFmtId="0" fontId="29" fillId="5" borderId="7" xfId="0" applyFont="1" applyFill="1" applyBorder="1" applyAlignment="1" applyProtection="1">
      <alignment shrinkToFit="1"/>
      <protection locked="0"/>
    </xf>
    <xf numFmtId="165" fontId="27" fillId="5" borderId="20" xfId="1" applyFont="1" applyFill="1" applyBorder="1" applyAlignment="1" applyProtection="1">
      <alignment shrinkToFit="1"/>
      <protection locked="0"/>
    </xf>
    <xf numFmtId="165" fontId="27" fillId="5" borderId="21" xfId="1" applyFont="1" applyFill="1" applyBorder="1" applyAlignment="1" applyProtection="1">
      <alignment shrinkToFit="1"/>
      <protection locked="0"/>
    </xf>
    <xf numFmtId="2" fontId="30" fillId="5" borderId="19" xfId="1" applyNumberFormat="1" applyFont="1" applyFill="1" applyBorder="1" applyAlignment="1" applyProtection="1">
      <alignment shrinkToFit="1"/>
      <protection locked="0"/>
    </xf>
    <xf numFmtId="2" fontId="30" fillId="5" borderId="8" xfId="1" applyNumberFormat="1" applyFont="1" applyFill="1" applyBorder="1" applyAlignment="1" applyProtection="1">
      <alignment shrinkToFit="1"/>
      <protection locked="0"/>
    </xf>
    <xf numFmtId="2" fontId="31" fillId="5" borderId="19" xfId="0" applyNumberFormat="1" applyFont="1" applyFill="1" applyBorder="1" applyAlignment="1" applyProtection="1">
      <alignment shrinkToFit="1"/>
      <protection locked="0"/>
    </xf>
    <xf numFmtId="2" fontId="30" fillId="5" borderId="8" xfId="0" applyNumberFormat="1" applyFont="1" applyFill="1" applyBorder="1" applyAlignment="1" applyProtection="1">
      <alignment shrinkToFit="1"/>
      <protection locked="0"/>
    </xf>
    <xf numFmtId="2" fontId="30" fillId="5" borderId="19" xfId="0" applyNumberFormat="1" applyFont="1" applyFill="1" applyBorder="1" applyAlignment="1" applyProtection="1">
      <alignment shrinkToFit="1"/>
      <protection locked="0"/>
    </xf>
    <xf numFmtId="2" fontId="31" fillId="5" borderId="7" xfId="0" applyNumberFormat="1" applyFont="1" applyFill="1" applyBorder="1" applyAlignment="1" applyProtection="1">
      <alignment shrinkToFit="1"/>
      <protection locked="0"/>
    </xf>
    <xf numFmtId="2" fontId="30" fillId="5" borderId="20" xfId="1" applyNumberFormat="1" applyFont="1" applyFill="1" applyBorder="1" applyAlignment="1" applyProtection="1">
      <alignment shrinkToFit="1"/>
      <protection locked="0"/>
    </xf>
    <xf numFmtId="2" fontId="30" fillId="5" borderId="21" xfId="1" applyNumberFormat="1" applyFont="1" applyFill="1" applyBorder="1" applyAlignment="1" applyProtection="1">
      <alignment shrinkToFit="1"/>
      <protection locked="0"/>
    </xf>
    <xf numFmtId="0" fontId="27" fillId="2" borderId="0" xfId="0" applyFont="1" applyFill="1" applyProtection="1">
      <protection locked="0"/>
    </xf>
    <xf numFmtId="0" fontId="27" fillId="5" borderId="0" xfId="0" applyFont="1" applyFill="1" applyProtection="1">
      <protection locked="0"/>
    </xf>
    <xf numFmtId="0" fontId="27" fillId="3" borderId="0" xfId="0" applyFont="1" applyFill="1" applyProtection="1">
      <protection locked="0"/>
    </xf>
    <xf numFmtId="14" fontId="1" fillId="0" borderId="22" xfId="6" applyNumberFormat="1" applyFill="1" applyBorder="1" applyProtection="1"/>
    <xf numFmtId="0" fontId="0" fillId="0" borderId="0" xfId="0" applyProtection="1"/>
    <xf numFmtId="43" fontId="0" fillId="0" borderId="0" xfId="0" applyNumberFormat="1" applyProtection="1"/>
    <xf numFmtId="0" fontId="32" fillId="0" borderId="0" xfId="0" applyFont="1" applyProtection="1"/>
    <xf numFmtId="165" fontId="33" fillId="5" borderId="8" xfId="1" applyNumberFormat="1" applyFont="1" applyFill="1" applyBorder="1" applyAlignment="1" applyProtection="1">
      <alignment shrinkToFit="1"/>
      <protection locked="0"/>
    </xf>
    <xf numFmtId="165" fontId="33" fillId="5" borderId="24" xfId="1" applyNumberFormat="1" applyFont="1" applyFill="1" applyBorder="1" applyAlignment="1" applyProtection="1">
      <alignment shrinkToFit="1"/>
      <protection locked="0"/>
    </xf>
    <xf numFmtId="165" fontId="34" fillId="5" borderId="8" xfId="0" applyNumberFormat="1" applyFont="1" applyFill="1" applyBorder="1" applyAlignment="1" applyProtection="1">
      <alignment shrinkToFit="1"/>
      <protection locked="0"/>
    </xf>
    <xf numFmtId="165" fontId="33" fillId="5" borderId="8" xfId="0" applyNumberFormat="1" applyFont="1" applyFill="1" applyBorder="1" applyAlignment="1" applyProtection="1">
      <alignment shrinkToFit="1"/>
      <protection locked="0"/>
    </xf>
    <xf numFmtId="165" fontId="33" fillId="5" borderId="21" xfId="1" applyNumberFormat="1" applyFont="1" applyFill="1" applyBorder="1" applyAlignment="1" applyProtection="1">
      <alignment shrinkToFit="1"/>
      <protection locked="0"/>
    </xf>
    <xf numFmtId="165" fontId="33" fillId="5" borderId="25" xfId="1" applyNumberFormat="1" applyFont="1" applyFill="1" applyBorder="1" applyAlignment="1" applyProtection="1">
      <alignment shrinkToFit="1"/>
      <protection locked="0"/>
    </xf>
    <xf numFmtId="2" fontId="26" fillId="3" borderId="1" xfId="1" applyNumberFormat="1" applyFont="1" applyFill="1" applyBorder="1" applyAlignment="1" applyProtection="1">
      <alignment shrinkToFit="1"/>
    </xf>
    <xf numFmtId="165" fontId="27" fillId="0" borderId="9" xfId="1" applyFont="1" applyBorder="1" applyAlignment="1" applyProtection="1">
      <alignment shrinkToFit="1"/>
      <protection locked="0"/>
    </xf>
    <xf numFmtId="165" fontId="27" fillId="0" borderId="26" xfId="1" applyFont="1" applyBorder="1" applyAlignment="1" applyProtection="1">
      <alignment shrinkToFit="1"/>
      <protection locked="0"/>
    </xf>
    <xf numFmtId="165" fontId="27" fillId="3" borderId="5" xfId="1" applyFont="1" applyFill="1" applyBorder="1" applyAlignment="1" applyProtection="1">
      <alignment shrinkToFit="1"/>
      <protection hidden="1"/>
    </xf>
    <xf numFmtId="2" fontId="30" fillId="5" borderId="27" xfId="1" applyNumberFormat="1" applyFont="1" applyFill="1" applyBorder="1" applyAlignment="1" applyProtection="1">
      <alignment shrinkToFit="1"/>
      <protection locked="0"/>
    </xf>
    <xf numFmtId="2" fontId="30" fillId="5" borderId="28" xfId="1" applyNumberFormat="1" applyFont="1" applyFill="1" applyBorder="1" applyAlignment="1" applyProtection="1">
      <alignment shrinkToFit="1"/>
      <protection locked="0"/>
    </xf>
    <xf numFmtId="165" fontId="30" fillId="3" borderId="29" xfId="1" applyFont="1" applyFill="1" applyBorder="1" applyAlignment="1" applyProtection="1">
      <alignment shrinkToFit="1"/>
      <protection hidden="1"/>
    </xf>
    <xf numFmtId="165" fontId="30" fillId="3" borderId="24" xfId="1" applyFont="1" applyFill="1" applyBorder="1" applyAlignment="1" applyProtection="1">
      <alignment shrinkToFit="1"/>
      <protection hidden="1"/>
    </xf>
    <xf numFmtId="2" fontId="27" fillId="0" borderId="16" xfId="1" applyNumberFormat="1" applyFont="1" applyBorder="1" applyAlignment="1" applyProtection="1">
      <alignment shrinkToFit="1"/>
      <protection locked="0"/>
    </xf>
    <xf numFmtId="2" fontId="27" fillId="0" borderId="17" xfId="1" applyNumberFormat="1" applyFont="1" applyBorder="1" applyAlignment="1" applyProtection="1">
      <alignment shrinkToFit="1"/>
      <protection locked="0"/>
    </xf>
    <xf numFmtId="49" fontId="35" fillId="2" borderId="19" xfId="1" applyNumberFormat="1" applyFont="1" applyFill="1" applyBorder="1" applyAlignment="1" applyProtection="1">
      <alignment shrinkToFit="1"/>
      <protection locked="0"/>
    </xf>
    <xf numFmtId="49" fontId="35" fillId="2" borderId="8" xfId="1" applyNumberFormat="1" applyFont="1" applyFill="1" applyBorder="1" applyAlignment="1" applyProtection="1">
      <alignment shrinkToFit="1"/>
      <protection locked="0"/>
    </xf>
    <xf numFmtId="49" fontId="35" fillId="2" borderId="8" xfId="0" applyNumberFormat="1" applyFont="1" applyFill="1" applyBorder="1" applyAlignment="1" applyProtection="1">
      <alignment shrinkToFit="1"/>
      <protection locked="0"/>
    </xf>
    <xf numFmtId="165" fontId="33" fillId="5" borderId="27" xfId="1" applyNumberFormat="1" applyFont="1" applyFill="1" applyBorder="1" applyAlignment="1" applyProtection="1">
      <alignment shrinkToFit="1"/>
      <protection locked="0"/>
    </xf>
    <xf numFmtId="165" fontId="33" fillId="5" borderId="28" xfId="1" applyNumberFormat="1" applyFont="1" applyFill="1" applyBorder="1" applyAlignment="1" applyProtection="1">
      <alignment shrinkToFit="1"/>
      <protection locked="0"/>
    </xf>
    <xf numFmtId="165" fontId="33" fillId="5" borderId="29" xfId="1" applyNumberFormat="1" applyFont="1" applyFill="1" applyBorder="1" applyAlignment="1" applyProtection="1">
      <alignment shrinkToFit="1"/>
      <protection locked="0"/>
    </xf>
    <xf numFmtId="165" fontId="33" fillId="5" borderId="19" xfId="1" applyNumberFormat="1" applyFont="1" applyFill="1" applyBorder="1" applyAlignment="1" applyProtection="1">
      <alignment shrinkToFit="1"/>
      <protection locked="0"/>
    </xf>
    <xf numFmtId="165" fontId="34" fillId="5" borderId="19" xfId="0" applyNumberFormat="1" applyFont="1" applyFill="1" applyBorder="1" applyAlignment="1" applyProtection="1">
      <alignment shrinkToFit="1"/>
      <protection locked="0"/>
    </xf>
    <xf numFmtId="165" fontId="33" fillId="5" borderId="19" xfId="0" applyNumberFormat="1" applyFont="1" applyFill="1" applyBorder="1" applyAlignment="1" applyProtection="1">
      <alignment shrinkToFit="1"/>
      <protection locked="0"/>
    </xf>
    <xf numFmtId="165" fontId="33" fillId="5" borderId="20" xfId="1" applyNumberFormat="1" applyFont="1" applyFill="1" applyBorder="1" applyAlignment="1" applyProtection="1">
      <alignment shrinkToFit="1"/>
      <protection locked="0"/>
    </xf>
    <xf numFmtId="0" fontId="27" fillId="6" borderId="30" xfId="0" applyFont="1" applyFill="1" applyBorder="1" applyProtection="1"/>
    <xf numFmtId="0" fontId="27" fillId="6" borderId="31" xfId="0" applyFont="1" applyFill="1" applyBorder="1" applyProtection="1"/>
    <xf numFmtId="0" fontId="27" fillId="6" borderId="0" xfId="0" applyFont="1" applyFill="1" applyProtection="1"/>
    <xf numFmtId="0" fontId="27" fillId="6" borderId="19" xfId="0" applyFont="1" applyFill="1" applyBorder="1" applyProtection="1"/>
    <xf numFmtId="0" fontId="27" fillId="6" borderId="8" xfId="0" applyFont="1" applyFill="1" applyBorder="1" applyProtection="1"/>
    <xf numFmtId="0" fontId="27" fillId="6" borderId="24" xfId="0" applyFont="1" applyFill="1" applyBorder="1" applyProtection="1"/>
    <xf numFmtId="0" fontId="27" fillId="6" borderId="32" xfId="0" applyFont="1" applyFill="1" applyBorder="1" applyProtection="1"/>
    <xf numFmtId="49" fontId="28" fillId="6" borderId="19" xfId="0" applyNumberFormat="1" applyFont="1" applyFill="1" applyBorder="1" applyAlignment="1" applyProtection="1">
      <alignment horizontal="center" vertical="top"/>
    </xf>
    <xf numFmtId="49" fontId="28" fillId="6" borderId="5" xfId="0" applyNumberFormat="1" applyFont="1" applyFill="1" applyBorder="1" applyAlignment="1" applyProtection="1">
      <alignment horizontal="center" vertical="top"/>
    </xf>
    <xf numFmtId="49" fontId="28" fillId="6" borderId="27" xfId="0" applyNumberFormat="1" applyFont="1" applyFill="1" applyBorder="1" applyAlignment="1" applyProtection="1">
      <alignment horizontal="center" vertical="top"/>
    </xf>
    <xf numFmtId="49" fontId="28" fillId="6" borderId="28" xfId="0" applyNumberFormat="1" applyFont="1" applyFill="1" applyBorder="1" applyAlignment="1" applyProtection="1">
      <alignment horizontal="center" vertical="top"/>
    </xf>
    <xf numFmtId="49" fontId="28" fillId="6" borderId="29" xfId="0" applyNumberFormat="1" applyFont="1" applyFill="1" applyBorder="1" applyAlignment="1" applyProtection="1">
      <alignment horizontal="center" vertical="top"/>
    </xf>
    <xf numFmtId="49" fontId="28" fillId="6" borderId="8" xfId="0" applyNumberFormat="1" applyFont="1" applyFill="1" applyBorder="1" applyAlignment="1" applyProtection="1">
      <alignment horizontal="center" vertical="top"/>
    </xf>
    <xf numFmtId="49" fontId="28" fillId="6" borderId="24" xfId="0" applyNumberFormat="1" applyFont="1" applyFill="1" applyBorder="1" applyAlignment="1" applyProtection="1">
      <alignment horizontal="center" vertical="top"/>
    </xf>
    <xf numFmtId="49" fontId="31" fillId="6" borderId="19" xfId="0" applyNumberFormat="1" applyFont="1" applyFill="1" applyBorder="1" applyAlignment="1" applyProtection="1">
      <alignment horizontal="center" vertical="top"/>
    </xf>
    <xf numFmtId="49" fontId="31" fillId="6" borderId="8" xfId="0" applyNumberFormat="1" applyFont="1" applyFill="1" applyBorder="1" applyAlignment="1" applyProtection="1">
      <alignment horizontal="center" vertical="top"/>
    </xf>
    <xf numFmtId="49" fontId="31" fillId="6" borderId="5" xfId="0" applyNumberFormat="1" applyFont="1" applyFill="1" applyBorder="1" applyAlignment="1" applyProtection="1">
      <alignment horizontal="center" vertical="top"/>
    </xf>
    <xf numFmtId="49" fontId="31" fillId="6" borderId="7" xfId="0" applyNumberFormat="1" applyFont="1" applyFill="1" applyBorder="1" applyAlignment="1" applyProtection="1">
      <alignment horizontal="center" vertical="top"/>
    </xf>
    <xf numFmtId="49" fontId="31" fillId="6" borderId="24" xfId="0" applyNumberFormat="1" applyFont="1" applyFill="1" applyBorder="1" applyAlignment="1" applyProtection="1">
      <alignment horizontal="center" vertical="top"/>
    </xf>
    <xf numFmtId="0" fontId="27" fillId="6" borderId="0" xfId="0" applyFont="1" applyFill="1" applyProtection="1">
      <protection locked="0"/>
    </xf>
    <xf numFmtId="0" fontId="1" fillId="0" borderId="4" xfId="6" applyFill="1" applyBorder="1" applyProtection="1"/>
    <xf numFmtId="0" fontId="1" fillId="0" borderId="33" xfId="6" applyFill="1" applyBorder="1" applyProtection="1"/>
    <xf numFmtId="0" fontId="1" fillId="0" borderId="34" xfId="6" applyFill="1" applyBorder="1" applyProtection="1"/>
    <xf numFmtId="17" fontId="3" fillId="0" borderId="23" xfId="5" applyNumberFormat="1" applyFont="1" applyBorder="1" applyAlignment="1" applyProtection="1"/>
    <xf numFmtId="0" fontId="3" fillId="4" borderId="8" xfId="5" applyFont="1" applyFill="1" applyBorder="1" applyAlignment="1" applyProtection="1"/>
    <xf numFmtId="165" fontId="27" fillId="3" borderId="35" xfId="1" applyFont="1" applyFill="1" applyBorder="1" applyAlignment="1" applyProtection="1">
      <alignment wrapText="1"/>
      <protection hidden="1"/>
    </xf>
    <xf numFmtId="165" fontId="27" fillId="3" borderId="36" xfId="1" applyFont="1" applyFill="1" applyBorder="1" applyAlignment="1" applyProtection="1">
      <alignment wrapText="1"/>
      <protection hidden="1"/>
    </xf>
    <xf numFmtId="165" fontId="27" fillId="3" borderId="37" xfId="1" applyFont="1" applyFill="1" applyBorder="1" applyAlignment="1" applyProtection="1">
      <alignment wrapText="1"/>
      <protection hidden="1"/>
    </xf>
    <xf numFmtId="0" fontId="30" fillId="0" borderId="16" xfId="1" applyNumberFormat="1" applyFont="1" applyBorder="1" applyAlignment="1" applyProtection="1">
      <alignment wrapText="1"/>
      <protection hidden="1"/>
    </xf>
    <xf numFmtId="0" fontId="30" fillId="0" borderId="17" xfId="1" applyNumberFormat="1" applyFont="1" applyBorder="1" applyAlignment="1" applyProtection="1">
      <alignment wrapText="1"/>
      <protection hidden="1"/>
    </xf>
    <xf numFmtId="0" fontId="30" fillId="0" borderId="18" xfId="1" applyNumberFormat="1" applyFont="1" applyBorder="1" applyAlignment="1" applyProtection="1">
      <alignment wrapText="1"/>
      <protection hidden="1"/>
    </xf>
    <xf numFmtId="2" fontId="26" fillId="3" borderId="1" xfId="1" applyNumberFormat="1" applyFont="1" applyFill="1" applyBorder="1" applyAlignment="1" applyProtection="1">
      <alignment shrinkToFit="1"/>
      <protection hidden="1"/>
    </xf>
    <xf numFmtId="165" fontId="27" fillId="3" borderId="18" xfId="1" applyFont="1" applyFill="1" applyBorder="1" applyAlignment="1" applyProtection="1">
      <alignment shrinkToFit="1"/>
      <protection hidden="1"/>
    </xf>
    <xf numFmtId="165" fontId="27" fillId="3" borderId="4" xfId="1" applyFont="1" applyFill="1" applyBorder="1" applyAlignment="1" applyProtection="1">
      <alignment shrinkToFit="1"/>
      <protection hidden="1"/>
    </xf>
    <xf numFmtId="165" fontId="25" fillId="0" borderId="0" xfId="4" applyNumberFormat="1" applyFont="1" applyProtection="1"/>
    <xf numFmtId="165" fontId="30" fillId="5" borderId="27" xfId="1" applyNumberFormat="1" applyFont="1" applyFill="1" applyBorder="1" applyAlignment="1" applyProtection="1">
      <alignment shrinkToFit="1"/>
      <protection locked="0"/>
    </xf>
    <xf numFmtId="165" fontId="30" fillId="5" borderId="28" xfId="1" applyNumberFormat="1" applyFont="1" applyFill="1" applyBorder="1" applyAlignment="1" applyProtection="1">
      <alignment shrinkToFit="1"/>
      <protection locked="0"/>
    </xf>
    <xf numFmtId="165" fontId="30" fillId="5" borderId="29" xfId="1" applyNumberFormat="1" applyFont="1" applyFill="1" applyBorder="1" applyAlignment="1" applyProtection="1">
      <alignment shrinkToFit="1"/>
      <protection locked="0"/>
    </xf>
    <xf numFmtId="165" fontId="30" fillId="5" borderId="19" xfId="1" applyNumberFormat="1" applyFont="1" applyFill="1" applyBorder="1" applyAlignment="1" applyProtection="1">
      <alignment shrinkToFit="1"/>
      <protection locked="0"/>
    </xf>
    <xf numFmtId="165" fontId="30" fillId="5" borderId="8" xfId="1" applyNumberFormat="1" applyFont="1" applyFill="1" applyBorder="1" applyAlignment="1" applyProtection="1">
      <alignment shrinkToFit="1"/>
      <protection locked="0"/>
    </xf>
    <xf numFmtId="165" fontId="30" fillId="5" borderId="24" xfId="1" applyNumberFormat="1" applyFont="1" applyFill="1" applyBorder="1" applyAlignment="1" applyProtection="1">
      <alignment shrinkToFit="1"/>
      <protection locked="0"/>
    </xf>
    <xf numFmtId="165" fontId="30" fillId="5" borderId="20" xfId="1" applyNumberFormat="1" applyFont="1" applyFill="1" applyBorder="1" applyAlignment="1" applyProtection="1">
      <alignment shrinkToFit="1"/>
      <protection locked="0"/>
    </xf>
    <xf numFmtId="165" fontId="30" fillId="5" borderId="21" xfId="1" applyNumberFormat="1" applyFont="1" applyFill="1" applyBorder="1" applyAlignment="1" applyProtection="1">
      <alignment shrinkToFit="1"/>
      <protection locked="0"/>
    </xf>
    <xf numFmtId="165" fontId="30" fillId="5" borderId="25" xfId="1" applyNumberFormat="1" applyFont="1" applyFill="1" applyBorder="1" applyAlignment="1" applyProtection="1">
      <alignment shrinkToFit="1"/>
      <protection locked="0"/>
    </xf>
    <xf numFmtId="0" fontId="36" fillId="0" borderId="36" xfId="0" applyFont="1" applyBorder="1" applyAlignment="1" applyProtection="1">
      <alignment horizontal="center"/>
      <protection locked="0"/>
    </xf>
    <xf numFmtId="1" fontId="27" fillId="2" borderId="19" xfId="1" applyNumberFormat="1" applyFont="1" applyFill="1" applyBorder="1" applyAlignment="1" applyProtection="1">
      <alignment shrinkToFit="1"/>
      <protection locked="0"/>
    </xf>
    <xf numFmtId="1" fontId="27" fillId="2" borderId="24" xfId="1" applyNumberFormat="1" applyFont="1" applyFill="1" applyBorder="1" applyAlignment="1" applyProtection="1">
      <alignment shrinkToFit="1"/>
      <protection locked="0"/>
    </xf>
    <xf numFmtId="1" fontId="27" fillId="2" borderId="8" xfId="1" applyNumberFormat="1" applyFont="1" applyFill="1" applyBorder="1" applyAlignment="1" applyProtection="1">
      <alignment shrinkToFit="1"/>
      <protection locked="0"/>
    </xf>
    <xf numFmtId="49" fontId="31" fillId="6" borderId="23" xfId="0" applyNumberFormat="1" applyFont="1" applyFill="1" applyBorder="1" applyAlignment="1" applyProtection="1">
      <alignment horizontal="center" vertical="top"/>
    </xf>
    <xf numFmtId="0" fontId="37" fillId="0" borderId="0" xfId="0" applyFont="1" applyProtection="1">
      <protection locked="0"/>
    </xf>
    <xf numFmtId="0" fontId="1" fillId="0" borderId="0" xfId="6" applyFill="1" applyBorder="1" applyAlignment="1" applyProtection="1">
      <alignment horizontal="center"/>
    </xf>
    <xf numFmtId="0" fontId="38" fillId="0" borderId="0" xfId="0" applyFont="1" applyProtection="1"/>
    <xf numFmtId="0" fontId="39" fillId="0" borderId="0" xfId="0" applyFont="1" applyProtection="1"/>
    <xf numFmtId="2" fontId="0" fillId="0" borderId="0" xfId="0" applyNumberFormat="1" applyProtection="1"/>
    <xf numFmtId="49" fontId="27" fillId="8" borderId="33" xfId="1" applyNumberFormat="1" applyFont="1" applyFill="1" applyBorder="1" applyAlignment="1" applyProtection="1">
      <alignment wrapText="1"/>
    </xf>
    <xf numFmtId="165" fontId="26" fillId="9" borderId="0" xfId="1" applyFont="1" applyFill="1" applyAlignment="1" applyProtection="1">
      <alignment wrapText="1"/>
    </xf>
    <xf numFmtId="165" fontId="27" fillId="10" borderId="0" xfId="1" applyFont="1" applyFill="1" applyBorder="1" applyAlignment="1" applyProtection="1">
      <alignment wrapText="1"/>
    </xf>
    <xf numFmtId="165" fontId="27" fillId="9" borderId="0" xfId="1" applyFont="1" applyFill="1" applyBorder="1" applyAlignment="1" applyProtection="1">
      <alignment wrapText="1"/>
    </xf>
    <xf numFmtId="2" fontId="27" fillId="5" borderId="24" xfId="0" applyNumberFormat="1" applyFont="1" applyFill="1" applyBorder="1" applyAlignment="1" applyProtection="1">
      <alignment shrinkToFit="1"/>
      <protection locked="0"/>
    </xf>
    <xf numFmtId="2" fontId="30" fillId="5" borderId="33" xfId="0" applyNumberFormat="1" applyFont="1" applyFill="1" applyBorder="1" applyAlignment="1" applyProtection="1">
      <alignment shrinkToFit="1"/>
      <protection locked="0"/>
    </xf>
    <xf numFmtId="165" fontId="27" fillId="5" borderId="7" xfId="1" applyFont="1" applyFill="1" applyBorder="1" applyAlignment="1" applyProtection="1">
      <alignment shrinkToFit="1"/>
      <protection locked="0"/>
    </xf>
    <xf numFmtId="49" fontId="27" fillId="5" borderId="7" xfId="0" applyNumberFormat="1" applyFont="1" applyFill="1" applyBorder="1" applyAlignment="1" applyProtection="1">
      <alignment shrinkToFit="1"/>
      <protection locked="0"/>
    </xf>
    <xf numFmtId="0" fontId="1" fillId="0" borderId="5" xfId="6" applyFill="1" applyBorder="1" applyProtection="1"/>
    <xf numFmtId="0" fontId="1" fillId="0" borderId="6" xfId="6" applyFill="1" applyBorder="1" applyProtection="1"/>
    <xf numFmtId="0" fontId="27" fillId="0" borderId="0" xfId="0" applyFont="1" applyProtection="1"/>
    <xf numFmtId="0" fontId="40" fillId="0" borderId="0" xfId="0" applyFont="1" applyAlignment="1" applyProtection="1">
      <alignment horizontal="right"/>
    </xf>
    <xf numFmtId="0" fontId="40" fillId="0" borderId="0" xfId="0" applyFont="1" applyAlignment="1" applyProtection="1"/>
    <xf numFmtId="0" fontId="41" fillId="0" borderId="36" xfId="0" applyFont="1" applyFill="1" applyBorder="1" applyAlignment="1" applyProtection="1"/>
    <xf numFmtId="0" fontId="30" fillId="0" borderId="12" xfId="1" applyNumberFormat="1" applyFont="1" applyBorder="1" applyAlignment="1" applyProtection="1">
      <alignment wrapText="1"/>
      <protection hidden="1"/>
    </xf>
    <xf numFmtId="0" fontId="45" fillId="0" borderId="0" xfId="0" applyFont="1" applyProtection="1">
      <protection hidden="1"/>
    </xf>
    <xf numFmtId="0" fontId="46" fillId="0" borderId="0" xfId="0" applyFont="1" applyProtection="1">
      <protection hidden="1"/>
    </xf>
    <xf numFmtId="0" fontId="0" fillId="0" borderId="0" xfId="0" applyProtection="1">
      <protection hidden="1"/>
    </xf>
    <xf numFmtId="0" fontId="0" fillId="0" borderId="0" xfId="0" applyAlignment="1" applyProtection="1">
      <alignment wrapText="1"/>
      <protection hidden="1"/>
    </xf>
    <xf numFmtId="0" fontId="3" fillId="0" borderId="0" xfId="0" applyFont="1" applyProtection="1">
      <protection hidden="1"/>
    </xf>
    <xf numFmtId="0" fontId="47" fillId="0" borderId="14" xfId="0" applyFont="1" applyBorder="1" applyAlignment="1" applyProtection="1">
      <alignment vertical="top" wrapText="1"/>
      <protection hidden="1"/>
    </xf>
    <xf numFmtId="0" fontId="48" fillId="0" borderId="0" xfId="0" applyFont="1" applyBorder="1" applyProtection="1">
      <protection hidden="1"/>
    </xf>
    <xf numFmtId="0" fontId="49" fillId="0" borderId="14" xfId="0" applyFont="1" applyBorder="1" applyAlignment="1" applyProtection="1">
      <alignment wrapText="1"/>
      <protection hidden="1"/>
    </xf>
    <xf numFmtId="0" fontId="0" fillId="0" borderId="0" xfId="0" applyBorder="1" applyProtection="1">
      <protection hidden="1"/>
    </xf>
    <xf numFmtId="0" fontId="0" fillId="0" borderId="4" xfId="0" applyBorder="1" applyProtection="1">
      <protection locked="0"/>
    </xf>
    <xf numFmtId="0" fontId="50" fillId="5" borderId="8" xfId="0" applyFont="1" applyFill="1" applyBorder="1" applyAlignment="1" applyProtection="1">
      <alignment wrapText="1"/>
      <protection locked="0"/>
    </xf>
    <xf numFmtId="0" fontId="0" fillId="0" borderId="9" xfId="0" applyBorder="1" applyProtection="1">
      <protection locked="0"/>
    </xf>
    <xf numFmtId="0" fontId="0" fillId="0" borderId="0" xfId="0" applyBorder="1" applyProtection="1">
      <protection locked="0"/>
    </xf>
    <xf numFmtId="0" fontId="51" fillId="0" borderId="8" xfId="0" applyFont="1" applyBorder="1" applyAlignment="1" applyProtection="1">
      <alignment vertical="top" wrapText="1"/>
      <protection hidden="1"/>
    </xf>
    <xf numFmtId="0" fontId="52" fillId="0" borderId="0" xfId="0" applyFont="1" applyProtection="1">
      <protection hidden="1"/>
    </xf>
    <xf numFmtId="0" fontId="6" fillId="0" borderId="8" xfId="0" applyFont="1" applyBorder="1" applyAlignment="1" applyProtection="1">
      <alignment vertical="top" wrapText="1"/>
      <protection hidden="1"/>
    </xf>
    <xf numFmtId="0" fontId="53" fillId="0" borderId="0" xfId="0" applyFont="1" applyAlignment="1" applyProtection="1">
      <alignment wrapText="1"/>
      <protection hidden="1"/>
    </xf>
    <xf numFmtId="17" fontId="55" fillId="4" borderId="0" xfId="0" applyNumberFormat="1" applyFont="1" applyFill="1" applyProtection="1"/>
    <xf numFmtId="0" fontId="56" fillId="0" borderId="0" xfId="0" applyFont="1" applyAlignment="1" applyProtection="1">
      <alignment wrapText="1"/>
      <protection hidden="1"/>
    </xf>
    <xf numFmtId="0" fontId="0" fillId="0" borderId="0" xfId="0" applyFill="1" applyProtection="1">
      <protection locked="0"/>
    </xf>
    <xf numFmtId="0" fontId="4" fillId="0" borderId="8" xfId="5" applyFont="1" applyFill="1" applyBorder="1" applyAlignment="1" applyProtection="1">
      <alignment horizontal="center"/>
    </xf>
    <xf numFmtId="0" fontId="5" fillId="0" borderId="8" xfId="5" applyFont="1" applyFill="1" applyBorder="1" applyAlignment="1" applyProtection="1">
      <alignment horizontal="center"/>
    </xf>
    <xf numFmtId="43" fontId="1" fillId="0" borderId="8" xfId="2" applyFont="1" applyFill="1" applyBorder="1" applyProtection="1">
      <protection locked="0"/>
    </xf>
    <xf numFmtId="43" fontId="1" fillId="0" borderId="8" xfId="2" applyFont="1" applyFill="1" applyBorder="1" applyProtection="1">
      <protection hidden="1"/>
    </xf>
    <xf numFmtId="0" fontId="0" fillId="0" borderId="0" xfId="0" applyFill="1" applyBorder="1" applyProtection="1">
      <protection locked="0"/>
    </xf>
    <xf numFmtId="0" fontId="1" fillId="0" borderId="8" xfId="5" applyFill="1" applyBorder="1" applyProtection="1">
      <protection locked="0"/>
    </xf>
    <xf numFmtId="0" fontId="2" fillId="0" borderId="27" xfId="5" applyFont="1" applyBorder="1" applyProtection="1"/>
    <xf numFmtId="0" fontId="3" fillId="4" borderId="19" xfId="5" applyFont="1" applyFill="1" applyBorder="1" applyAlignment="1" applyProtection="1"/>
    <xf numFmtId="4" fontId="4" fillId="0" borderId="24" xfId="5" applyNumberFormat="1" applyFont="1" applyFill="1" applyBorder="1" applyAlignment="1" applyProtection="1">
      <alignment horizontal="center"/>
    </xf>
    <xf numFmtId="0" fontId="6" fillId="0" borderId="19" xfId="5" applyNumberFormat="1" applyFont="1" applyFill="1" applyBorder="1" applyAlignment="1" applyProtection="1">
      <alignment horizontal="left" vertical="top"/>
    </xf>
    <xf numFmtId="0" fontId="6" fillId="0" borderId="19" xfId="5" applyNumberFormat="1" applyFont="1" applyFill="1" applyBorder="1" applyAlignment="1" applyProtection="1">
      <alignment horizontal="left"/>
    </xf>
    <xf numFmtId="0" fontId="11"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left" vertical="top"/>
    </xf>
    <xf numFmtId="0" fontId="12" fillId="0" borderId="19" xfId="5" applyNumberFormat="1" applyFont="1" applyFill="1" applyBorder="1" applyAlignment="1" applyProtection="1">
      <alignment vertical="top"/>
    </xf>
    <xf numFmtId="0" fontId="7" fillId="0" borderId="19" xfId="5" applyNumberFormat="1" applyFont="1" applyFill="1" applyBorder="1" applyAlignment="1" applyProtection="1">
      <alignment horizontal="left" vertical="top"/>
      <protection locked="0"/>
    </xf>
    <xf numFmtId="0" fontId="1" fillId="0" borderId="24" xfId="5" applyFill="1" applyBorder="1" applyProtection="1">
      <protection hidden="1"/>
    </xf>
    <xf numFmtId="0" fontId="6" fillId="0" borderId="19" xfId="5" applyNumberFormat="1" applyFont="1" applyFill="1" applyBorder="1" applyAlignment="1" applyProtection="1">
      <alignment horizontal="left" indent="5"/>
      <protection locked="0"/>
    </xf>
    <xf numFmtId="0" fontId="1" fillId="0" borderId="24" xfId="5" applyFill="1" applyBorder="1" applyProtection="1">
      <protection locked="0"/>
    </xf>
    <xf numFmtId="0" fontId="3" fillId="0" borderId="19" xfId="5" applyNumberFormat="1" applyFont="1" applyFill="1" applyBorder="1" applyAlignment="1" applyProtection="1">
      <alignment vertical="top"/>
      <protection locked="0"/>
    </xf>
    <xf numFmtId="0" fontId="1" fillId="0" borderId="0" xfId="6" applyFill="1" applyProtection="1"/>
    <xf numFmtId="0" fontId="1" fillId="0" borderId="34" xfId="6" applyFill="1" applyBorder="1" applyAlignment="1" applyProtection="1">
      <alignment horizontal="left"/>
    </xf>
    <xf numFmtId="0" fontId="0" fillId="0" borderId="0" xfId="0" applyFill="1" applyProtection="1"/>
    <xf numFmtId="0" fontId="8" fillId="0" borderId="5" xfId="6" applyFont="1" applyFill="1" applyBorder="1" applyProtection="1"/>
    <xf numFmtId="0" fontId="1" fillId="0" borderId="8" xfId="6" applyFill="1" applyBorder="1" applyProtection="1"/>
    <xf numFmtId="0" fontId="1" fillId="0" borderId="7" xfId="6" applyFill="1" applyBorder="1" applyProtection="1"/>
    <xf numFmtId="0" fontId="2" fillId="0" borderId="4" xfId="6" applyFont="1" applyFill="1" applyBorder="1" applyProtection="1"/>
    <xf numFmtId="0" fontId="1" fillId="0" borderId="0" xfId="6" applyFill="1" applyBorder="1" applyProtection="1"/>
    <xf numFmtId="0" fontId="2" fillId="0" borderId="0" xfId="6" applyFont="1" applyFill="1" applyBorder="1" applyProtection="1"/>
    <xf numFmtId="0" fontId="2" fillId="0" borderId="9" xfId="6" applyFont="1" applyFill="1" applyBorder="1" applyProtection="1"/>
    <xf numFmtId="0" fontId="1" fillId="0" borderId="9" xfId="6" applyFill="1" applyBorder="1" applyProtection="1"/>
    <xf numFmtId="0" fontId="1" fillId="0" borderId="4" xfId="6" applyFill="1" applyBorder="1" applyProtection="1">
      <protection locked="0"/>
    </xf>
    <xf numFmtId="43" fontId="10" fillId="0" borderId="0" xfId="3" applyFont="1" applyFill="1" applyBorder="1" applyProtection="1"/>
    <xf numFmtId="0" fontId="1" fillId="0" borderId="0" xfId="6" applyFill="1" applyBorder="1" applyProtection="1">
      <protection locked="0"/>
    </xf>
    <xf numFmtId="0" fontId="1" fillId="0" borderId="9" xfId="6" applyFill="1" applyBorder="1" applyProtection="1">
      <protection locked="0"/>
    </xf>
    <xf numFmtId="0" fontId="1" fillId="0" borderId="5" xfId="6" applyFill="1" applyBorder="1" applyProtection="1">
      <protection locked="0"/>
    </xf>
    <xf numFmtId="0" fontId="1" fillId="0" borderId="6" xfId="6" applyFill="1" applyBorder="1" applyProtection="1">
      <protection locked="0"/>
    </xf>
    <xf numFmtId="0" fontId="1" fillId="0" borderId="7" xfId="6" applyFill="1" applyBorder="1" applyProtection="1">
      <protection locked="0"/>
    </xf>
    <xf numFmtId="0" fontId="9" fillId="0" borderId="4" xfId="6" applyFont="1" applyFill="1" applyBorder="1" applyAlignment="1" applyProtection="1"/>
    <xf numFmtId="0" fontId="1" fillId="0" borderId="0" xfId="6" applyFill="1" applyBorder="1" applyAlignment="1" applyProtection="1"/>
    <xf numFmtId="0" fontId="9" fillId="0" borderId="0" xfId="6" applyFont="1" applyFill="1" applyBorder="1" applyAlignment="1" applyProtection="1"/>
    <xf numFmtId="0" fontId="1" fillId="0" borderId="9" xfId="6" applyFill="1" applyBorder="1" applyAlignment="1" applyProtection="1"/>
    <xf numFmtId="0" fontId="1" fillId="0" borderId="4" xfId="6" applyFill="1" applyBorder="1" applyAlignment="1" applyProtection="1"/>
    <xf numFmtId="0" fontId="3" fillId="0" borderId="8" xfId="6" applyFont="1" applyFill="1" applyBorder="1" applyProtection="1"/>
    <xf numFmtId="0" fontId="1" fillId="0" borderId="8" xfId="6" applyFill="1" applyBorder="1" applyProtection="1">
      <protection locked="0"/>
    </xf>
    <xf numFmtId="0" fontId="9" fillId="0" borderId="4" xfId="6" applyFont="1" applyFill="1" applyBorder="1" applyProtection="1">
      <protection locked="0"/>
    </xf>
    <xf numFmtId="0" fontId="1" fillId="0" borderId="10" xfId="6" applyFill="1" applyBorder="1" applyProtection="1">
      <protection locked="0"/>
    </xf>
    <xf numFmtId="0" fontId="1" fillId="0" borderId="11" xfId="6" applyFill="1" applyBorder="1" applyProtection="1">
      <protection locked="0"/>
    </xf>
    <xf numFmtId="0" fontId="1" fillId="0" borderId="12" xfId="6" applyFill="1" applyBorder="1" applyProtection="1">
      <protection locked="0"/>
    </xf>
    <xf numFmtId="0" fontId="3" fillId="0" borderId="4" xfId="6" applyFont="1" applyFill="1" applyBorder="1" applyAlignment="1" applyProtection="1">
      <alignment horizontal="center"/>
      <protection locked="0"/>
    </xf>
    <xf numFmtId="17" fontId="3" fillId="0" borderId="8" xfId="5" applyNumberFormat="1" applyFont="1" applyFill="1" applyBorder="1" applyAlignment="1" applyProtection="1"/>
    <xf numFmtId="14" fontId="1" fillId="4" borderId="24" xfId="5" applyNumberFormat="1" applyFont="1" applyFill="1" applyBorder="1" applyAlignment="1" applyProtection="1">
      <alignment horizontal="center"/>
    </xf>
    <xf numFmtId="22" fontId="1" fillId="0" borderId="9" xfId="6" applyNumberFormat="1" applyFont="1" applyFill="1" applyBorder="1" applyProtection="1"/>
    <xf numFmtId="4" fontId="1" fillId="5" borderId="8" xfId="2" applyNumberFormat="1" applyFont="1" applyFill="1" applyBorder="1" applyProtection="1">
      <protection locked="0"/>
    </xf>
    <xf numFmtId="4" fontId="1" fillId="5" borderId="8" xfId="5" applyNumberFormat="1" applyFill="1" applyBorder="1" applyProtection="1">
      <protection locked="0"/>
    </xf>
    <xf numFmtId="43" fontId="1" fillId="5" borderId="8" xfId="2" applyFont="1" applyFill="1" applyBorder="1" applyProtection="1">
      <protection locked="0"/>
    </xf>
    <xf numFmtId="165" fontId="1" fillId="3" borderId="8" xfId="1" applyFont="1" applyFill="1" applyBorder="1" applyProtection="1">
      <protection hidden="1"/>
    </xf>
    <xf numFmtId="165" fontId="1" fillId="3" borderId="0" xfId="1" applyFont="1" applyFill="1" applyBorder="1" applyProtection="1">
      <protection hidden="1"/>
    </xf>
    <xf numFmtId="165" fontId="1" fillId="3" borderId="8" xfId="1" applyFont="1" applyFill="1" applyBorder="1" applyProtection="1"/>
    <xf numFmtId="165" fontId="12" fillId="12" borderId="8" xfId="1" applyFont="1" applyFill="1" applyBorder="1" applyProtection="1"/>
    <xf numFmtId="165" fontId="1" fillId="5" borderId="8" xfId="1" applyFont="1" applyFill="1" applyBorder="1" applyProtection="1">
      <protection locked="0"/>
    </xf>
    <xf numFmtId="43" fontId="57" fillId="13" borderId="8" xfId="2" applyFont="1" applyFill="1" applyBorder="1" applyProtection="1">
      <protection hidden="1"/>
    </xf>
    <xf numFmtId="43" fontId="58" fillId="13" borderId="8" xfId="2" applyFont="1" applyFill="1" applyBorder="1" applyProtection="1">
      <protection hidden="1"/>
    </xf>
    <xf numFmtId="0" fontId="0" fillId="0" borderId="11" xfId="0" applyFill="1" applyBorder="1" applyProtection="1"/>
    <xf numFmtId="43" fontId="1" fillId="5" borderId="8" xfId="3" applyFont="1" applyFill="1" applyBorder="1" applyProtection="1">
      <protection locked="0"/>
    </xf>
    <xf numFmtId="43" fontId="1" fillId="3" borderId="8" xfId="3" applyFont="1" applyFill="1" applyBorder="1" applyProtection="1"/>
    <xf numFmtId="165" fontId="12" fillId="3" borderId="8" xfId="1" applyFont="1" applyFill="1" applyBorder="1" applyProtection="1">
      <protection hidden="1"/>
    </xf>
    <xf numFmtId="43" fontId="1" fillId="12" borderId="8" xfId="3" applyFont="1" applyFill="1" applyBorder="1" applyProtection="1">
      <protection hidden="1"/>
    </xf>
    <xf numFmtId="0" fontId="31" fillId="6" borderId="5" xfId="0" applyNumberFormat="1" applyFont="1" applyFill="1" applyBorder="1" applyAlignment="1" applyProtection="1">
      <alignment horizontal="center" vertical="top"/>
    </xf>
    <xf numFmtId="43" fontId="10" fillId="3" borderId="0" xfId="3" applyFont="1" applyFill="1" applyBorder="1" applyProtection="1">
      <protection hidden="1"/>
    </xf>
    <xf numFmtId="43" fontId="10" fillId="5" borderId="9" xfId="3" applyFont="1" applyFill="1" applyBorder="1" applyProtection="1">
      <protection locked="0"/>
    </xf>
    <xf numFmtId="43" fontId="59" fillId="9" borderId="0" xfId="3" applyFont="1" applyFill="1" applyBorder="1" applyProtection="1">
      <protection hidden="1"/>
    </xf>
    <xf numFmtId="43" fontId="57" fillId="9" borderId="8" xfId="2" applyFont="1" applyFill="1" applyBorder="1" applyProtection="1">
      <protection hidden="1"/>
    </xf>
    <xf numFmtId="43" fontId="59" fillId="2" borderId="9" xfId="3" applyFont="1" applyFill="1" applyBorder="1" applyProtection="1">
      <protection hidden="1"/>
    </xf>
    <xf numFmtId="43" fontId="10" fillId="2" borderId="0" xfId="3" applyFont="1" applyFill="1" applyBorder="1" applyProtection="1">
      <protection hidden="1"/>
    </xf>
    <xf numFmtId="2" fontId="0" fillId="5" borderId="7" xfId="0" applyNumberFormat="1" applyFill="1" applyBorder="1" applyProtection="1">
      <protection locked="0"/>
    </xf>
    <xf numFmtId="2" fontId="0" fillId="5" borderId="8" xfId="0" applyNumberFormat="1" applyFill="1" applyBorder="1" applyProtection="1">
      <protection locked="0"/>
    </xf>
    <xf numFmtId="43" fontId="57" fillId="13" borderId="5" xfId="2" applyFont="1" applyFill="1" applyBorder="1" applyProtection="1">
      <protection hidden="1"/>
    </xf>
    <xf numFmtId="4" fontId="12" fillId="4" borderId="0" xfId="2" applyNumberFormat="1" applyFont="1" applyFill="1" applyBorder="1" applyProtection="1">
      <protection hidden="1"/>
    </xf>
    <xf numFmtId="4" fontId="51" fillId="0" borderId="0" xfId="0" applyNumberFormat="1" applyFont="1" applyBorder="1" applyAlignment="1" applyProtection="1">
      <alignment vertical="center"/>
      <protection hidden="1"/>
    </xf>
    <xf numFmtId="0" fontId="38" fillId="2" borderId="0" xfId="0" applyFont="1" applyFill="1" applyProtection="1">
      <protection locked="0"/>
    </xf>
    <xf numFmtId="0" fontId="37" fillId="0" borderId="7" xfId="0" applyFont="1" applyBorder="1" applyProtection="1"/>
    <xf numFmtId="0" fontId="37" fillId="0" borderId="8" xfId="0" applyFont="1" applyBorder="1" applyProtection="1"/>
    <xf numFmtId="0" fontId="0" fillId="0" borderId="19" xfId="0" applyBorder="1" applyProtection="1"/>
    <xf numFmtId="0" fontId="45" fillId="0" borderId="48" xfId="0" applyFont="1" applyBorder="1" applyAlignment="1" applyProtection="1">
      <alignment horizontal="left"/>
    </xf>
    <xf numFmtId="0" fontId="0" fillId="0" borderId="7" xfId="0" applyBorder="1" applyProtection="1"/>
    <xf numFmtId="0" fontId="0" fillId="0" borderId="8" xfId="0" applyBorder="1" applyProtection="1"/>
    <xf numFmtId="0" fontId="7"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center" vertical="top"/>
    </xf>
    <xf numFmtId="0" fontId="3" fillId="0" borderId="19" xfId="5" applyNumberFormat="1" applyFont="1" applyFill="1" applyBorder="1" applyAlignment="1" applyProtection="1">
      <alignment vertical="top"/>
    </xf>
    <xf numFmtId="0" fontId="8" fillId="0" borderId="6" xfId="6" applyFont="1" applyFill="1" applyBorder="1" applyProtection="1"/>
    <xf numFmtId="0" fontId="8" fillId="0" borderId="7" xfId="6" applyFont="1" applyFill="1" applyBorder="1" applyProtection="1"/>
    <xf numFmtId="4" fontId="1" fillId="12" borderId="8" xfId="2" applyNumberFormat="1" applyFont="1" applyFill="1" applyBorder="1" applyProtection="1">
      <protection hidden="1"/>
    </xf>
    <xf numFmtId="4" fontId="1" fillId="4" borderId="8" xfId="2" applyNumberFormat="1" applyFont="1" applyFill="1" applyBorder="1" applyProtection="1">
      <protection hidden="1"/>
    </xf>
    <xf numFmtId="0" fontId="62" fillId="2" borderId="0" xfId="0" applyFont="1" applyFill="1" applyProtection="1"/>
    <xf numFmtId="0" fontId="38" fillId="2" borderId="0" xfId="0" applyFont="1" applyFill="1" applyAlignment="1" applyProtection="1">
      <alignment horizontal="center"/>
      <protection locked="0"/>
    </xf>
    <xf numFmtId="0" fontId="36" fillId="0" borderId="36" xfId="0" applyFont="1" applyBorder="1" applyAlignment="1" applyProtection="1">
      <alignment horizontal="center"/>
    </xf>
    <xf numFmtId="0" fontId="27" fillId="5" borderId="15" xfId="0" applyFont="1" applyFill="1" applyBorder="1" applyAlignment="1" applyProtection="1">
      <alignment horizontal="center"/>
      <protection locked="0"/>
    </xf>
    <xf numFmtId="0" fontId="27" fillId="5" borderId="45" xfId="0" applyFont="1" applyFill="1" applyBorder="1" applyAlignment="1" applyProtection="1">
      <alignment horizontal="center"/>
      <protection locked="0"/>
    </xf>
    <xf numFmtId="17" fontId="41" fillId="5" borderId="36" xfId="0" applyNumberFormat="1" applyFont="1" applyFill="1" applyBorder="1" applyAlignment="1" applyProtection="1">
      <alignment horizontal="center"/>
      <protection locked="0"/>
    </xf>
    <xf numFmtId="0" fontId="41" fillId="5" borderId="36" xfId="0" applyFont="1" applyFill="1" applyBorder="1" applyAlignment="1" applyProtection="1">
      <alignment horizontal="center"/>
      <protection locked="0"/>
    </xf>
    <xf numFmtId="0" fontId="28" fillId="0" borderId="0" xfId="0" applyFont="1" applyBorder="1" applyAlignment="1" applyProtection="1">
      <alignment horizontal="center"/>
      <protection locked="0"/>
    </xf>
    <xf numFmtId="0" fontId="29" fillId="0" borderId="0" xfId="0" applyFont="1" applyFill="1" applyBorder="1" applyAlignment="1" applyProtection="1">
      <alignment horizontal="center"/>
      <protection locked="0"/>
    </xf>
    <xf numFmtId="0" fontId="27" fillId="0" borderId="0" xfId="0" applyFont="1" applyFill="1" applyBorder="1" applyAlignment="1" applyProtection="1">
      <alignment horizontal="center"/>
      <protection locked="0"/>
    </xf>
    <xf numFmtId="0" fontId="28" fillId="0" borderId="0" xfId="0" applyFont="1" applyFill="1" applyBorder="1" applyAlignment="1" applyProtection="1">
      <alignment horizontal="center"/>
      <protection locked="0"/>
    </xf>
    <xf numFmtId="0" fontId="44" fillId="11" borderId="36" xfId="0" applyFont="1" applyFill="1" applyBorder="1" applyAlignment="1" applyProtection="1">
      <alignment horizontal="center"/>
      <protection locked="0"/>
    </xf>
    <xf numFmtId="0" fontId="30" fillId="6" borderId="38" xfId="0" applyFont="1" applyFill="1" applyBorder="1" applyAlignment="1" applyProtection="1">
      <alignment horizontal="center"/>
    </xf>
    <xf numFmtId="0" fontId="30" fillId="6" borderId="39" xfId="0" applyFont="1" applyFill="1" applyBorder="1" applyAlignment="1" applyProtection="1">
      <alignment horizontal="center"/>
    </xf>
    <xf numFmtId="0" fontId="30" fillId="6" borderId="40" xfId="0" applyFont="1" applyFill="1" applyBorder="1" applyAlignment="1" applyProtection="1">
      <alignment horizontal="center"/>
    </xf>
    <xf numFmtId="0" fontId="42" fillId="6" borderId="41" xfId="0" applyFont="1" applyFill="1" applyBorder="1" applyAlignment="1" applyProtection="1">
      <alignment horizontal="center"/>
    </xf>
    <xf numFmtId="0" fontId="42" fillId="6" borderId="42" xfId="0" applyFont="1" applyFill="1" applyBorder="1" applyAlignment="1" applyProtection="1">
      <alignment horizontal="center"/>
    </xf>
    <xf numFmtId="0" fontId="29" fillId="6" borderId="19" xfId="0" applyFont="1" applyFill="1" applyBorder="1" applyAlignment="1" applyProtection="1">
      <alignment horizontal="center"/>
    </xf>
    <xf numFmtId="0" fontId="29" fillId="6" borderId="8" xfId="0" applyFont="1" applyFill="1" applyBorder="1" applyAlignment="1" applyProtection="1">
      <alignment horizontal="center"/>
    </xf>
    <xf numFmtId="0" fontId="31" fillId="6" borderId="43" xfId="0" applyFont="1" applyFill="1" applyBorder="1" applyAlignment="1" applyProtection="1">
      <alignment horizontal="center"/>
    </xf>
    <xf numFmtId="0" fontId="31" fillId="6" borderId="14" xfId="0" applyFont="1" applyFill="1" applyBorder="1" applyAlignment="1" applyProtection="1">
      <alignment horizontal="center"/>
    </xf>
    <xf numFmtId="0" fontId="43" fillId="6" borderId="15" xfId="0" applyFont="1" applyFill="1" applyBorder="1" applyAlignment="1" applyProtection="1">
      <alignment horizontal="center"/>
    </xf>
    <xf numFmtId="0" fontId="43" fillId="6" borderId="44" xfId="0" applyFont="1" applyFill="1" applyBorder="1" applyAlignment="1" applyProtection="1">
      <alignment horizontal="center"/>
    </xf>
    <xf numFmtId="0" fontId="43" fillId="6" borderId="45" xfId="0" applyFont="1" applyFill="1" applyBorder="1" applyAlignment="1" applyProtection="1">
      <alignment horizontal="center"/>
    </xf>
    <xf numFmtId="0" fontId="43" fillId="6" borderId="41" xfId="0" applyFont="1" applyFill="1" applyBorder="1" applyAlignment="1" applyProtection="1">
      <alignment horizontal="center"/>
    </xf>
    <xf numFmtId="0" fontId="43" fillId="6" borderId="42" xfId="0" applyFont="1" applyFill="1" applyBorder="1" applyAlignment="1" applyProtection="1">
      <alignment horizontal="center"/>
    </xf>
    <xf numFmtId="0" fontId="43" fillId="6" borderId="46" xfId="0" applyFont="1" applyFill="1" applyBorder="1" applyAlignment="1" applyProtection="1">
      <alignment horizontal="center"/>
    </xf>
    <xf numFmtId="0" fontId="1" fillId="0" borderId="8" xfId="5" applyFill="1" applyBorder="1" applyAlignment="1" applyProtection="1">
      <alignment horizontal="left"/>
      <protection locked="0"/>
    </xf>
    <xf numFmtId="0" fontId="1" fillId="0" borderId="24" xfId="5" applyFill="1" applyBorder="1" applyAlignment="1" applyProtection="1">
      <alignment horizontal="left"/>
      <protection locked="0"/>
    </xf>
    <xf numFmtId="0" fontId="3" fillId="0" borderId="8" xfId="5" applyFont="1" applyFill="1" applyBorder="1" applyAlignment="1" applyProtection="1">
      <alignment horizontal="center"/>
    </xf>
    <xf numFmtId="0" fontId="1" fillId="0" borderId="8" xfId="5" applyFill="1" applyBorder="1" applyAlignment="1" applyProtection="1">
      <alignment horizontal="center"/>
    </xf>
    <xf numFmtId="0" fontId="1" fillId="0" borderId="24" xfId="5" applyFill="1" applyBorder="1" applyAlignment="1" applyProtection="1">
      <alignment horizontal="center"/>
    </xf>
    <xf numFmtId="0" fontId="2" fillId="7" borderId="47" xfId="5" applyFont="1" applyFill="1" applyBorder="1" applyAlignment="1" applyProtection="1">
      <alignment horizontal="center"/>
    </xf>
    <xf numFmtId="0" fontId="2" fillId="7" borderId="42" xfId="5" applyFont="1" applyFill="1" applyBorder="1" applyAlignment="1" applyProtection="1">
      <alignment horizontal="center"/>
    </xf>
    <xf numFmtId="0" fontId="2" fillId="7" borderId="46" xfId="5" applyFont="1" applyFill="1" applyBorder="1" applyAlignment="1" applyProtection="1">
      <alignment horizontal="center"/>
    </xf>
    <xf numFmtId="4" fontId="4" fillId="0" borderId="22" xfId="5" applyNumberFormat="1" applyFont="1" applyFill="1" applyBorder="1" applyAlignment="1" applyProtection="1">
      <alignment horizontal="center" wrapText="1"/>
    </xf>
    <xf numFmtId="4" fontId="4" fillId="0" borderId="11" xfId="5" applyNumberFormat="1" applyFont="1" applyFill="1" applyBorder="1" applyAlignment="1" applyProtection="1">
      <alignment horizontal="center" wrapText="1"/>
    </xf>
    <xf numFmtId="4" fontId="4" fillId="0" borderId="14" xfId="5" applyNumberFormat="1" applyFont="1" applyFill="1" applyBorder="1" applyAlignment="1" applyProtection="1">
      <alignment horizontal="center" wrapText="1"/>
    </xf>
    <xf numFmtId="4" fontId="4" fillId="0" borderId="23" xfId="5" applyNumberFormat="1" applyFont="1" applyFill="1" applyBorder="1" applyAlignment="1" applyProtection="1">
      <alignment horizontal="center" wrapText="1"/>
    </xf>
    <xf numFmtId="0" fontId="3" fillId="0" borderId="4" xfId="6" applyFont="1" applyFill="1" applyBorder="1" applyAlignment="1" applyProtection="1">
      <alignment horizontal="left"/>
      <protection locked="0"/>
    </xf>
    <xf numFmtId="0" fontId="3" fillId="0" borderId="0" xfId="6" applyFont="1" applyFill="1" applyBorder="1" applyAlignment="1" applyProtection="1">
      <alignment horizontal="left"/>
      <protection locked="0"/>
    </xf>
    <xf numFmtId="0" fontId="1" fillId="0" borderId="10" xfId="6" applyFill="1" applyBorder="1" applyAlignment="1" applyProtection="1">
      <alignment horizontal="center"/>
    </xf>
    <xf numFmtId="0" fontId="0" fillId="7" borderId="0" xfId="0" applyFill="1" applyAlignment="1" applyProtection="1">
      <alignment horizontal="left"/>
    </xf>
    <xf numFmtId="0" fontId="1" fillId="0" borderId="4" xfId="6" applyFill="1" applyBorder="1" applyAlignment="1" applyProtection="1">
      <alignment horizontal="left"/>
    </xf>
    <xf numFmtId="0" fontId="1" fillId="0" borderId="0" xfId="6" applyFill="1" applyBorder="1" applyAlignment="1" applyProtection="1">
      <alignment horizontal="left"/>
    </xf>
    <xf numFmtId="0" fontId="1" fillId="0" borderId="9" xfId="6" applyFill="1" applyBorder="1" applyAlignment="1" applyProtection="1">
      <alignment horizontal="left"/>
    </xf>
    <xf numFmtId="4" fontId="51" fillId="0" borderId="14" xfId="0" applyNumberFormat="1" applyFont="1" applyBorder="1" applyAlignment="1" applyProtection="1">
      <alignment horizontal="center" vertical="center" wrapText="1" shrinkToFit="1"/>
      <protection hidden="1"/>
    </xf>
    <xf numFmtId="4" fontId="51"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protection hidden="1"/>
    </xf>
    <xf numFmtId="10" fontId="51" fillId="0" borderId="23" xfId="0" applyNumberFormat="1" applyFont="1" applyBorder="1" applyAlignment="1" applyProtection="1">
      <alignment horizontal="center" vertical="center" wrapText="1"/>
      <protection hidden="1"/>
    </xf>
    <xf numFmtId="0" fontId="49" fillId="0" borderId="14" xfId="0" applyFont="1" applyBorder="1" applyAlignment="1" applyProtection="1">
      <alignment horizontal="center" vertical="center"/>
      <protection hidden="1"/>
    </xf>
    <xf numFmtId="0" fontId="49" fillId="0" borderId="23" xfId="0" applyFont="1" applyBorder="1" applyAlignment="1" applyProtection="1">
      <alignment horizontal="center" vertical="center"/>
      <protection hidden="1"/>
    </xf>
    <xf numFmtId="0" fontId="51" fillId="0" borderId="14" xfId="0" applyFont="1" applyBorder="1" applyAlignment="1" applyProtection="1">
      <alignment horizontal="center" vertical="center" wrapText="1"/>
      <protection hidden="1"/>
    </xf>
    <xf numFmtId="0" fontId="51" fillId="0" borderId="23" xfId="0" applyFont="1" applyBorder="1" applyAlignment="1" applyProtection="1">
      <alignment horizontal="center" vertical="center" wrapText="1"/>
      <protection hidden="1"/>
    </xf>
    <xf numFmtId="4" fontId="60" fillId="0" borderId="14" xfId="0" applyNumberFormat="1" applyFont="1" applyBorder="1" applyAlignment="1" applyProtection="1">
      <alignment horizontal="center" vertical="center" wrapText="1" shrinkToFit="1"/>
      <protection hidden="1"/>
    </xf>
    <xf numFmtId="4" fontId="60" fillId="0" borderId="23" xfId="0" applyNumberFormat="1" applyFont="1" applyBorder="1" applyAlignment="1" applyProtection="1">
      <alignment horizontal="center" vertical="center" wrapText="1" shrinkToFit="1"/>
      <protection hidden="1"/>
    </xf>
    <xf numFmtId="10" fontId="60" fillId="0" borderId="14" xfId="0" applyNumberFormat="1" applyFont="1" applyBorder="1" applyAlignment="1" applyProtection="1">
      <alignment horizontal="center" vertical="center" wrapText="1" shrinkToFit="1"/>
      <protection hidden="1"/>
    </xf>
    <xf numFmtId="10" fontId="60" fillId="0" borderId="23" xfId="0" applyNumberFormat="1" applyFont="1" applyBorder="1" applyAlignment="1" applyProtection="1">
      <alignment horizontal="center" vertical="center" wrapText="1" shrinkToFit="1"/>
      <protection hidden="1"/>
    </xf>
    <xf numFmtId="0" fontId="54" fillId="0" borderId="0" xfId="0" applyFont="1" applyAlignment="1" applyProtection="1">
      <alignment horizontal="center"/>
      <protection hidden="1"/>
    </xf>
    <xf numFmtId="0" fontId="54" fillId="0" borderId="10" xfId="0" applyFont="1" applyBorder="1" applyAlignment="1" applyProtection="1">
      <alignment horizontal="center" wrapText="1"/>
      <protection hidden="1"/>
    </xf>
    <xf numFmtId="10" fontId="51" fillId="0" borderId="14" xfId="0" applyNumberFormat="1" applyFont="1" applyBorder="1" applyAlignment="1" applyProtection="1">
      <alignment horizontal="center" vertical="center" wrapText="1" shrinkToFit="1"/>
      <protection hidden="1"/>
    </xf>
    <xf numFmtId="10" fontId="51" fillId="0" borderId="23" xfId="0" applyNumberFormat="1" applyFont="1" applyBorder="1" applyAlignment="1" applyProtection="1">
      <alignment horizontal="center" vertical="center" wrapText="1" shrinkToFit="1"/>
      <protection hidden="1"/>
    </xf>
  </cellXfs>
  <cellStyles count="7">
    <cellStyle name="Comma" xfId="1" builtinId="3"/>
    <cellStyle name="Comma 2" xfId="2"/>
    <cellStyle name="Comma 3" xfId="3"/>
    <cellStyle name="Currency" xfId="4" builtinId="4"/>
    <cellStyle name="Normal" xfId="0" builtinId="0"/>
    <cellStyle name="Normal 2" xfId="5"/>
    <cellStyle name="Normal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bar3DChart>
        <c:barDir val="col"/>
        <c:grouping val="clustered"/>
        <c:ser>
          <c:idx val="0"/>
          <c:order val="0"/>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Report'!$C$6:$C$20</c:f>
              <c:numCache>
                <c:formatCode>_-* #,##0.00_-;\-* #,##0.00_-;_-* "-"??_-;_-@_-</c:formatCode>
                <c:ptCount val="15"/>
                <c:pt idx="0">
                  <c:v>96</c:v>
                </c:pt>
                <c:pt idx="1">
                  <c:v>108</c:v>
                </c:pt>
                <c:pt idx="2">
                  <c:v>3</c:v>
                </c:pt>
                <c:pt idx="3">
                  <c:v>120</c:v>
                </c:pt>
                <c:pt idx="4">
                  <c:v>138.80000000000001</c:v>
                </c:pt>
                <c:pt idx="5">
                  <c:v>40</c:v>
                </c:pt>
                <c:pt idx="6">
                  <c:v>2558</c:v>
                </c:pt>
                <c:pt idx="7">
                  <c:v>0</c:v>
                </c:pt>
                <c:pt idx="8">
                  <c:v>0</c:v>
                </c:pt>
                <c:pt idx="9">
                  <c:v>116</c:v>
                </c:pt>
                <c:pt idx="10">
                  <c:v>244</c:v>
                </c:pt>
                <c:pt idx="11">
                  <c:v>2000</c:v>
                </c:pt>
                <c:pt idx="12">
                  <c:v>110.6</c:v>
                </c:pt>
                <c:pt idx="13">
                  <c:v>60</c:v>
                </c:pt>
                <c:pt idx="14">
                  <c:v>0</c:v>
                </c:pt>
              </c:numCache>
            </c:numRef>
          </c:val>
        </c:ser>
        <c:shape val="box"/>
        <c:axId val="47953024"/>
        <c:axId val="47954560"/>
        <c:axId val="0"/>
      </c:bar3DChart>
      <c:catAx>
        <c:axId val="47953024"/>
        <c:scaling>
          <c:orientation val="minMax"/>
        </c:scaling>
        <c:axPos val="b"/>
        <c:tickLblPos val="nextTo"/>
        <c:crossAx val="47954560"/>
        <c:crosses val="autoZero"/>
        <c:auto val="1"/>
        <c:lblAlgn val="ctr"/>
        <c:lblOffset val="100"/>
      </c:catAx>
      <c:valAx>
        <c:axId val="47954560"/>
        <c:scaling>
          <c:orientation val="minMax"/>
        </c:scaling>
        <c:axPos val="l"/>
        <c:majorGridlines/>
        <c:numFmt formatCode="_-* #,##0.00_-;\-* #,##0.00_-;_-* &quot;-&quot;??_-;_-@_-" sourceLinked="1"/>
        <c:tickLblPos val="nextTo"/>
        <c:crossAx val="47953024"/>
        <c:crosses val="autoZero"/>
        <c:crossBetween val="between"/>
      </c:valAx>
      <c:spPr>
        <a:solidFill>
          <a:srgbClr val="FFC000"/>
        </a:solidFill>
        <a:effectLst>
          <a:glow rad="139700">
            <a:schemeClr val="accent1">
              <a:satMod val="175000"/>
              <a:alpha val="40000"/>
            </a:schemeClr>
          </a:glow>
        </a:effectLst>
      </c:spPr>
    </c:plotArea>
    <c:plotVisOnly val="1"/>
    <c:dispBlanksAs val="gap"/>
  </c:chart>
  <c:spPr>
    <a:scene3d>
      <a:camera prst="orthographicFront"/>
      <a:lightRig rig="threePt" dir="t"/>
    </a:scene3d>
    <a:sp3d>
      <a:bevelT prst="slope"/>
    </a:sp3d>
  </c:spPr>
  <c:printSettings>
    <c:headerFooter/>
    <c:pageMargins b="0.75000000000000255" l="0.70000000000000062" r="0.70000000000000062" t="0.75000000000000255"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manualLayout>
          <c:layoutTarget val="inner"/>
          <c:xMode val="edge"/>
          <c:yMode val="edge"/>
          <c:x val="0.16725563150760075"/>
          <c:y val="3.1664936722676292E-2"/>
          <c:w val="0.82089469585532582"/>
          <c:h val="0.59411831020328598"/>
        </c:manualLayout>
      </c:layout>
      <c:bar3DChart>
        <c:barDir val="col"/>
        <c:grouping val="clustered"/>
        <c:ser>
          <c:idx val="0"/>
          <c:order val="0"/>
          <c:tx>
            <c:v>Year to date Expense</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Report'!$D$6:$D$20</c:f>
              <c:numCache>
                <c:formatCode>#,##0.00</c:formatCode>
                <c:ptCount val="15"/>
                <c:pt idx="0">
                  <c:v>366</c:v>
                </c:pt>
                <c:pt idx="1">
                  <c:v>193.75</c:v>
                </c:pt>
                <c:pt idx="2">
                  <c:v>2919.9</c:v>
                </c:pt>
                <c:pt idx="3">
                  <c:v>678</c:v>
                </c:pt>
                <c:pt idx="4">
                  <c:v>840.2</c:v>
                </c:pt>
                <c:pt idx="5">
                  <c:v>1030</c:v>
                </c:pt>
                <c:pt idx="6">
                  <c:v>12575</c:v>
                </c:pt>
                <c:pt idx="7">
                  <c:v>0</c:v>
                </c:pt>
                <c:pt idx="8">
                  <c:v>145</c:v>
                </c:pt>
                <c:pt idx="9">
                  <c:v>506.5</c:v>
                </c:pt>
                <c:pt idx="10">
                  <c:v>604</c:v>
                </c:pt>
                <c:pt idx="11">
                  <c:v>10311</c:v>
                </c:pt>
                <c:pt idx="12">
                  <c:v>1061.8999999999999</c:v>
                </c:pt>
                <c:pt idx="13">
                  <c:v>653</c:v>
                </c:pt>
                <c:pt idx="14">
                  <c:v>0</c:v>
                </c:pt>
              </c:numCache>
            </c:numRef>
          </c:val>
        </c:ser>
        <c:ser>
          <c:idx val="1"/>
          <c:order val="1"/>
          <c:tx>
            <c:v>Year to Date Budget</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Report'!$E$6:$E$20</c:f>
              <c:numCache>
                <c:formatCode>0.00</c:formatCode>
                <c:ptCount val="15"/>
                <c:pt idx="0">
                  <c:v>288</c:v>
                </c:pt>
                <c:pt idx="2">
                  <c:v>260</c:v>
                </c:pt>
                <c:pt idx="4">
                  <c:v>96</c:v>
                </c:pt>
                <c:pt idx="5">
                  <c:v>227</c:v>
                </c:pt>
                <c:pt idx="6">
                  <c:v>2135.8000000000002</c:v>
                </c:pt>
                <c:pt idx="8">
                  <c:v>166</c:v>
                </c:pt>
                <c:pt idx="9">
                  <c:v>50</c:v>
                </c:pt>
                <c:pt idx="10">
                  <c:v>88</c:v>
                </c:pt>
                <c:pt idx="11">
                  <c:v>2102</c:v>
                </c:pt>
                <c:pt idx="12">
                  <c:v>230</c:v>
                </c:pt>
                <c:pt idx="13">
                  <c:v>190</c:v>
                </c:pt>
                <c:pt idx="14">
                  <c:v>0</c:v>
                </c:pt>
              </c:numCache>
            </c:numRef>
          </c:val>
        </c:ser>
        <c:dLbls>
          <c:showVal val="1"/>
        </c:dLbls>
        <c:shape val="box"/>
        <c:axId val="47963520"/>
        <c:axId val="47965312"/>
        <c:axId val="0"/>
      </c:bar3DChart>
      <c:catAx>
        <c:axId val="47963520"/>
        <c:scaling>
          <c:orientation val="minMax"/>
        </c:scaling>
        <c:axPos val="b"/>
        <c:tickLblPos val="nextTo"/>
        <c:crossAx val="47965312"/>
        <c:crosses val="autoZero"/>
        <c:auto val="1"/>
        <c:lblAlgn val="ctr"/>
        <c:lblOffset val="100"/>
      </c:catAx>
      <c:valAx>
        <c:axId val="47965312"/>
        <c:scaling>
          <c:orientation val="minMax"/>
        </c:scaling>
        <c:axPos val="l"/>
        <c:majorGridlines/>
        <c:numFmt formatCode="#,##0.00" sourceLinked="1"/>
        <c:tickLblPos val="nextTo"/>
        <c:crossAx val="47963520"/>
        <c:crosses val="autoZero"/>
        <c:crossBetween val="between"/>
      </c:valAx>
      <c:spPr>
        <a:solidFill>
          <a:schemeClr val="bg2">
            <a:lumMod val="90000"/>
          </a:schemeClr>
        </a:solidFill>
      </c:spPr>
    </c:plotArea>
    <c:legend>
      <c:legendPos val="r"/>
      <c:layout>
        <c:manualLayout>
          <c:xMode val="edge"/>
          <c:yMode val="edge"/>
          <c:x val="0.1373626373626374"/>
          <c:y val="0.95831141586899971"/>
          <c:w val="0.46972513051253179"/>
          <c:h val="3.1845491673138042E-2"/>
        </c:manualLayout>
      </c:layout>
    </c:legend>
    <c:plotVisOnly val="1"/>
    <c:dispBlanksAs val="gap"/>
  </c:chart>
  <c:printSettings>
    <c:headerFooter/>
    <c:pageMargins b="0.75000000000000255" l="0.70000000000000062" r="0.70000000000000062" t="0.75000000000000255"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238125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9525</xdr:rowOff>
    </xdr:from>
    <xdr:to>
      <xdr:col>11</xdr:col>
      <xdr:colOff>228600</xdr:colOff>
      <xdr:row>43</xdr:row>
      <xdr:rowOff>157163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0.61317</cdr:x>
      <cdr:y>0.87719</cdr:y>
    </cdr:from>
    <cdr:to>
      <cdr:x>0.97531</cdr:x>
      <cdr:y>0.95238</cdr:y>
    </cdr:to>
    <cdr:sp macro="" textlink="">
      <cdr:nvSpPr>
        <cdr:cNvPr id="2" name="Rectangle 1"/>
        <cdr:cNvSpPr/>
      </cdr:nvSpPr>
      <cdr:spPr>
        <a:xfrm xmlns:a="http://schemas.openxmlformats.org/drawingml/2006/main">
          <a:off x="4257676" y="3333750"/>
          <a:ext cx="2514600" cy="2857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MONTHLY EXPENSE</a:t>
          </a:r>
          <a:r>
            <a:rPr lang="en-US" sz="1400" b="1" i="0"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CHART</a:t>
          </a:r>
          <a:endPar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0.58654</cdr:x>
      <cdr:y>0.9123</cdr:y>
    </cdr:from>
    <cdr:to>
      <cdr:x>0.96841</cdr:x>
      <cdr:y>0.98503</cdr:y>
    </cdr:to>
    <cdr:sp macro="" textlink="">
      <cdr:nvSpPr>
        <cdr:cNvPr id="2" name="Rectangle 1"/>
        <cdr:cNvSpPr/>
      </cdr:nvSpPr>
      <cdr:spPr>
        <a:xfrm xmlns:a="http://schemas.openxmlformats.org/drawingml/2006/main">
          <a:off x="4067175" y="4062413"/>
          <a:ext cx="2647950" cy="3238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YEAR</a:t>
          </a:r>
          <a:r>
            <a:rPr lang="en-US" sz="1400" b="1"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TO DATE EXPENSE CHART</a:t>
          </a:r>
          <a:endPar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tabColor rgb="FFFF0000"/>
  </sheetPr>
  <dimension ref="A1:AQ580"/>
  <sheetViews>
    <sheetView zoomScale="115" zoomScaleNormal="115" workbookViewId="0">
      <pane ySplit="4" topLeftCell="A5" activePane="bottomLeft" state="frozen"/>
      <selection pane="bottomLeft" activeCell="F6" sqref="F6"/>
    </sheetView>
  </sheetViews>
  <sheetFormatPr defaultColWidth="9.140625" defaultRowHeight="11.25"/>
  <cols>
    <col min="1" max="1" width="3.42578125" style="6" customWidth="1"/>
    <col min="2" max="2" width="12.42578125" style="6" customWidth="1"/>
    <col min="3" max="3" width="2.85546875" style="6" customWidth="1"/>
    <col min="4" max="4" width="3.85546875" style="6" customWidth="1"/>
    <col min="5" max="5" width="4.42578125" style="6" customWidth="1"/>
    <col min="6" max="7" width="5.7109375" style="6" customWidth="1"/>
    <col min="8" max="8" width="6.42578125" style="6" customWidth="1"/>
    <col min="9" max="9" width="5.42578125" style="6" customWidth="1"/>
    <col min="10" max="10" width="4.7109375" style="6" customWidth="1"/>
    <col min="11" max="11" width="6.28515625" style="6" customWidth="1"/>
    <col min="12" max="19" width="8.7109375" style="6" customWidth="1"/>
    <col min="20" max="20" width="9.42578125" style="6" customWidth="1"/>
    <col min="21" max="22" width="3.85546875" style="6" customWidth="1"/>
    <col min="23" max="23" width="3.5703125" style="6" customWidth="1"/>
    <col min="24" max="30" width="4.28515625" style="6" customWidth="1"/>
    <col min="31" max="31" width="4" style="6" customWidth="1"/>
    <col min="32" max="32" width="4.140625" style="6" customWidth="1"/>
    <col min="33" max="33" width="3.5703125" style="6" customWidth="1"/>
    <col min="34" max="35" width="4.28515625" style="6" customWidth="1"/>
    <col min="36" max="38" width="4.140625" style="6" customWidth="1"/>
    <col min="39" max="39" width="3" style="6" customWidth="1"/>
    <col min="40" max="40" width="3.5703125" style="6" customWidth="1"/>
    <col min="41" max="41" width="9.140625" style="6" hidden="1" customWidth="1"/>
    <col min="42" max="42" width="11.42578125" style="6" customWidth="1"/>
    <col min="43" max="43" width="6.85546875" style="6" bestFit="1" customWidth="1"/>
    <col min="44" max="44" width="5.140625" style="6" customWidth="1"/>
    <col min="45" max="16384" width="9.140625" style="6"/>
  </cols>
  <sheetData>
    <row r="1" spans="1:40" s="4" customFormat="1" ht="18.75" customHeight="1">
      <c r="A1" s="148"/>
      <c r="B1" s="267" t="s">
        <v>155</v>
      </c>
      <c r="C1" s="267"/>
      <c r="D1" s="267"/>
      <c r="E1" s="267"/>
      <c r="F1" s="267"/>
      <c r="G1" s="267"/>
      <c r="H1" s="267"/>
      <c r="I1" s="267"/>
      <c r="J1" s="135" t="s">
        <v>97</v>
      </c>
      <c r="K1" s="252">
        <v>561</v>
      </c>
      <c r="L1" s="148"/>
      <c r="N1" s="148"/>
      <c r="O1" s="148"/>
      <c r="P1" s="148"/>
      <c r="Q1" s="149"/>
      <c r="R1" s="150"/>
      <c r="S1" s="150"/>
      <c r="T1" s="148"/>
      <c r="U1" s="148"/>
      <c r="V1" s="148"/>
      <c r="W1" s="148"/>
      <c r="X1" s="148"/>
      <c r="Y1" s="148"/>
      <c r="Z1" s="148"/>
      <c r="AA1" s="148"/>
      <c r="AB1" s="148"/>
      <c r="AC1" s="148"/>
      <c r="AD1" s="148"/>
      <c r="AE1" s="148"/>
      <c r="AF1" s="148"/>
      <c r="AG1" s="148"/>
      <c r="AH1" s="148"/>
      <c r="AI1" s="148"/>
      <c r="AJ1" s="148"/>
      <c r="AK1" s="148"/>
      <c r="AL1" s="148"/>
      <c r="AM1" s="148"/>
      <c r="AN1" s="148"/>
    </row>
    <row r="2" spans="1:40" s="4" customFormat="1" ht="21" customHeight="1" thickBot="1">
      <c r="A2" s="148"/>
      <c r="B2" s="136" t="s">
        <v>117</v>
      </c>
      <c r="C2" s="271">
        <v>41486</v>
      </c>
      <c r="D2" s="272"/>
      <c r="E2" s="272"/>
      <c r="F2" s="151"/>
      <c r="G2" s="148"/>
      <c r="H2" s="148"/>
      <c r="I2" s="148"/>
      <c r="J2" s="148"/>
      <c r="K2" s="148"/>
      <c r="L2" s="268" t="s">
        <v>118</v>
      </c>
      <c r="M2" s="268"/>
      <c r="N2" s="268"/>
      <c r="O2" s="268"/>
      <c r="P2" s="268"/>
      <c r="Q2" s="268"/>
      <c r="R2" s="268"/>
      <c r="S2" s="268"/>
      <c r="T2" s="268"/>
      <c r="U2" s="268" t="s">
        <v>118</v>
      </c>
      <c r="V2" s="268"/>
      <c r="W2" s="268"/>
      <c r="X2" s="268"/>
      <c r="Y2" s="268"/>
      <c r="Z2" s="268"/>
      <c r="AA2" s="268"/>
      <c r="AB2" s="268"/>
      <c r="AC2" s="268"/>
      <c r="AD2" s="268"/>
      <c r="AE2" s="268"/>
      <c r="AF2" s="268"/>
      <c r="AG2" s="268"/>
      <c r="AH2" s="268"/>
      <c r="AI2" s="268"/>
      <c r="AJ2" s="268"/>
      <c r="AK2" s="268"/>
      <c r="AL2" s="268"/>
      <c r="AM2" s="268"/>
      <c r="AN2" s="128"/>
    </row>
    <row r="3" spans="1:40" s="4" customFormat="1" ht="15.75" customHeight="1" thickBot="1">
      <c r="A3" s="84"/>
      <c r="B3" s="85"/>
      <c r="C3" s="90" t="s">
        <v>111</v>
      </c>
      <c r="D3" s="269"/>
      <c r="E3" s="270"/>
      <c r="F3" s="281" t="s">
        <v>8</v>
      </c>
      <c r="G3" s="282"/>
      <c r="H3" s="282"/>
      <c r="I3" s="281" t="s">
        <v>9</v>
      </c>
      <c r="J3" s="282"/>
      <c r="K3" s="282"/>
      <c r="L3" s="287" t="s">
        <v>107</v>
      </c>
      <c r="M3" s="288"/>
      <c r="N3" s="288"/>
      <c r="O3" s="288"/>
      <c r="P3" s="288"/>
      <c r="Q3" s="288"/>
      <c r="R3" s="288"/>
      <c r="S3" s="288"/>
      <c r="T3" s="289"/>
      <c r="U3" s="290" t="s">
        <v>12</v>
      </c>
      <c r="V3" s="291"/>
      <c r="W3" s="291"/>
      <c r="X3" s="291"/>
      <c r="Y3" s="291"/>
      <c r="Z3" s="291"/>
      <c r="AA3" s="291"/>
      <c r="AB3" s="291"/>
      <c r="AC3" s="291"/>
      <c r="AD3" s="291"/>
      <c r="AE3" s="291"/>
      <c r="AF3" s="291"/>
      <c r="AG3" s="291"/>
      <c r="AH3" s="291"/>
      <c r="AI3" s="291"/>
      <c r="AJ3" s="291"/>
      <c r="AK3" s="291"/>
      <c r="AL3" s="291"/>
      <c r="AM3" s="291"/>
      <c r="AN3" s="292"/>
    </row>
    <row r="4" spans="1:40" s="5" customFormat="1">
      <c r="A4" s="91" t="s">
        <v>0</v>
      </c>
      <c r="B4" s="92" t="s">
        <v>1</v>
      </c>
      <c r="C4" s="93" t="s">
        <v>2</v>
      </c>
      <c r="D4" s="94" t="s">
        <v>3</v>
      </c>
      <c r="E4" s="95" t="s">
        <v>4</v>
      </c>
      <c r="F4" s="91" t="s">
        <v>5</v>
      </c>
      <c r="G4" s="96" t="s">
        <v>6</v>
      </c>
      <c r="H4" s="97" t="s">
        <v>7</v>
      </c>
      <c r="I4" s="98" t="s">
        <v>5</v>
      </c>
      <c r="J4" s="99" t="s">
        <v>6</v>
      </c>
      <c r="K4" s="100" t="s">
        <v>7</v>
      </c>
      <c r="L4" s="132" t="s">
        <v>100</v>
      </c>
      <c r="M4" s="132" t="s">
        <v>101</v>
      </c>
      <c r="N4" s="132" t="s">
        <v>102</v>
      </c>
      <c r="O4" s="132" t="s">
        <v>103</v>
      </c>
      <c r="P4" s="132" t="s">
        <v>109</v>
      </c>
      <c r="Q4" s="132" t="s">
        <v>104</v>
      </c>
      <c r="R4" s="132" t="s">
        <v>113</v>
      </c>
      <c r="S4" s="132" t="s">
        <v>105</v>
      </c>
      <c r="T4" s="132" t="s">
        <v>106</v>
      </c>
      <c r="U4" s="101" t="s">
        <v>115</v>
      </c>
      <c r="V4" s="99">
        <v>15</v>
      </c>
      <c r="W4" s="99">
        <v>20</v>
      </c>
      <c r="X4" s="99">
        <v>25</v>
      </c>
      <c r="Y4" s="99">
        <v>30</v>
      </c>
      <c r="Z4" s="99">
        <v>35</v>
      </c>
      <c r="AA4" s="99">
        <v>40</v>
      </c>
      <c r="AB4" s="99">
        <v>45</v>
      </c>
      <c r="AC4" s="99">
        <v>50</v>
      </c>
      <c r="AD4" s="99">
        <v>55</v>
      </c>
      <c r="AE4" s="99">
        <v>60</v>
      </c>
      <c r="AF4" s="99">
        <v>65</v>
      </c>
      <c r="AG4" s="99">
        <v>70</v>
      </c>
      <c r="AH4" s="99">
        <v>75</v>
      </c>
      <c r="AI4" s="240">
        <v>80</v>
      </c>
      <c r="AJ4" s="102">
        <v>200</v>
      </c>
      <c r="AK4" s="98" t="s">
        <v>102</v>
      </c>
      <c r="AL4" s="99" t="s">
        <v>103</v>
      </c>
      <c r="AM4" s="99" t="s">
        <v>109</v>
      </c>
      <c r="AN4" s="102" t="s">
        <v>104</v>
      </c>
    </row>
    <row r="5" spans="1:40" s="4" customFormat="1" ht="12" thickBot="1">
      <c r="A5" s="86"/>
      <c r="B5" s="86"/>
      <c r="C5" s="87"/>
      <c r="D5" s="88"/>
      <c r="E5" s="89"/>
      <c r="F5" s="283" t="s">
        <v>10</v>
      </c>
      <c r="G5" s="284"/>
      <c r="H5" s="142">
        <v>334.11</v>
      </c>
      <c r="I5" s="285" t="s">
        <v>11</v>
      </c>
      <c r="J5" s="286"/>
      <c r="K5" s="143">
        <v>-19.7</v>
      </c>
      <c r="L5" s="278" t="s">
        <v>108</v>
      </c>
      <c r="M5" s="279"/>
      <c r="N5" s="279"/>
      <c r="O5" s="279"/>
      <c r="P5" s="279"/>
      <c r="Q5" s="279"/>
      <c r="R5" s="279"/>
      <c r="S5" s="279"/>
      <c r="T5" s="280"/>
      <c r="U5" s="278" t="s">
        <v>110</v>
      </c>
      <c r="V5" s="279"/>
      <c r="W5" s="279"/>
      <c r="X5" s="279"/>
      <c r="Y5" s="279"/>
      <c r="Z5" s="279"/>
      <c r="AA5" s="279"/>
      <c r="AB5" s="279"/>
      <c r="AC5" s="279"/>
      <c r="AD5" s="279"/>
      <c r="AE5" s="279"/>
      <c r="AF5" s="279"/>
      <c r="AG5" s="279"/>
      <c r="AH5" s="279"/>
      <c r="AI5" s="279"/>
      <c r="AJ5" s="279"/>
      <c r="AK5" s="279"/>
      <c r="AL5" s="279"/>
      <c r="AM5" s="279"/>
      <c r="AN5" s="280"/>
    </row>
    <row r="6" spans="1:40" ht="33.75">
      <c r="A6" s="74" t="s">
        <v>156</v>
      </c>
      <c r="B6" s="23" t="s">
        <v>157</v>
      </c>
      <c r="C6" s="129"/>
      <c r="D6" s="131"/>
      <c r="E6" s="130"/>
      <c r="F6" s="31">
        <v>6276.14</v>
      </c>
      <c r="G6" s="32"/>
      <c r="H6" s="67">
        <f>H5+F6-G6</f>
        <v>6610.25</v>
      </c>
      <c r="I6" s="68"/>
      <c r="J6" s="69"/>
      <c r="K6" s="70">
        <f>K5+I6-J6</f>
        <v>-19.7</v>
      </c>
      <c r="L6" s="119">
        <v>6215.54</v>
      </c>
      <c r="M6" s="120">
        <v>60.6</v>
      </c>
      <c r="N6" s="120"/>
      <c r="O6" s="120"/>
      <c r="P6" s="120"/>
      <c r="Q6" s="120"/>
      <c r="R6" s="120"/>
      <c r="S6" s="120"/>
      <c r="T6" s="121"/>
      <c r="U6" s="77"/>
      <c r="V6" s="78"/>
      <c r="W6" s="78"/>
      <c r="X6" s="78"/>
      <c r="Y6" s="78"/>
      <c r="Z6" s="78"/>
      <c r="AA6" s="78"/>
      <c r="AB6" s="78"/>
      <c r="AC6" s="78"/>
      <c r="AD6" s="78"/>
      <c r="AE6" s="78"/>
      <c r="AF6" s="78"/>
      <c r="AG6" s="78"/>
      <c r="AH6" s="78"/>
      <c r="AI6" s="78"/>
      <c r="AJ6" s="78"/>
      <c r="AK6" s="78"/>
      <c r="AL6" s="78"/>
      <c r="AM6" s="78"/>
      <c r="AN6" s="79"/>
    </row>
    <row r="7" spans="1:40" ht="33.75">
      <c r="A7" s="74" t="s">
        <v>156</v>
      </c>
      <c r="B7" s="23" t="s">
        <v>158</v>
      </c>
      <c r="C7" s="129"/>
      <c r="D7" s="131"/>
      <c r="E7" s="130"/>
      <c r="F7" s="31"/>
      <c r="G7" s="32">
        <v>300</v>
      </c>
      <c r="H7" s="67">
        <f>H6+F7-G7</f>
        <v>6310.25</v>
      </c>
      <c r="I7" s="43"/>
      <c r="J7" s="44"/>
      <c r="K7" s="71">
        <f>K6+I7-J7</f>
        <v>-19.7</v>
      </c>
      <c r="L7" s="122"/>
      <c r="M7" s="123"/>
      <c r="N7" s="123"/>
      <c r="O7" s="123"/>
      <c r="P7" s="123"/>
      <c r="Q7" s="123"/>
      <c r="R7" s="123"/>
      <c r="S7" s="123"/>
      <c r="T7" s="124"/>
      <c r="U7" s="80"/>
      <c r="V7" s="58"/>
      <c r="W7" s="58"/>
      <c r="X7" s="58"/>
      <c r="Y7" s="58"/>
      <c r="Z7" s="58"/>
      <c r="AA7" s="58">
        <v>300</v>
      </c>
      <c r="AB7" s="58"/>
      <c r="AC7" s="58"/>
      <c r="AD7" s="58"/>
      <c r="AE7" s="58"/>
      <c r="AF7" s="58"/>
      <c r="AG7" s="58"/>
      <c r="AH7" s="58"/>
      <c r="AI7" s="58"/>
      <c r="AJ7" s="58"/>
      <c r="AK7" s="58"/>
      <c r="AL7" s="58"/>
      <c r="AM7" s="58"/>
      <c r="AN7" s="59"/>
    </row>
    <row r="8" spans="1:40" ht="33.75">
      <c r="A8" s="74" t="s">
        <v>159</v>
      </c>
      <c r="B8" s="23" t="s">
        <v>160</v>
      </c>
      <c r="C8" s="129"/>
      <c r="D8" s="131"/>
      <c r="E8" s="130"/>
      <c r="F8" s="31"/>
      <c r="G8" s="32">
        <v>200</v>
      </c>
      <c r="H8" s="67">
        <f>H7+F8-G8</f>
        <v>6110.25</v>
      </c>
      <c r="I8" s="43">
        <v>200</v>
      </c>
      <c r="J8" s="44"/>
      <c r="K8" s="71">
        <f>K7+I8-J8</f>
        <v>180.3</v>
      </c>
      <c r="L8" s="122"/>
      <c r="M8" s="123"/>
      <c r="N8" s="123"/>
      <c r="O8" s="123"/>
      <c r="P8" s="123"/>
      <c r="Q8" s="123"/>
      <c r="R8" s="123"/>
      <c r="S8" s="123"/>
      <c r="T8" s="124"/>
      <c r="U8" s="80"/>
      <c r="V8" s="58"/>
      <c r="W8" s="58"/>
      <c r="X8" s="58"/>
      <c r="Y8" s="58"/>
      <c r="Z8" s="58"/>
      <c r="AA8" s="58"/>
      <c r="AB8" s="58"/>
      <c r="AC8" s="58"/>
      <c r="AD8" s="58"/>
      <c r="AE8" s="58"/>
      <c r="AF8" s="58"/>
      <c r="AG8" s="58"/>
      <c r="AH8" s="58"/>
      <c r="AI8" s="58"/>
      <c r="AJ8" s="58"/>
      <c r="AK8" s="58"/>
      <c r="AL8" s="58"/>
      <c r="AM8" s="58"/>
      <c r="AN8" s="59"/>
    </row>
    <row r="9" spans="1:40" ht="22.5">
      <c r="A9" s="74" t="s">
        <v>159</v>
      </c>
      <c r="B9" s="23" t="s">
        <v>161</v>
      </c>
      <c r="C9" s="129"/>
      <c r="D9" s="131"/>
      <c r="E9" s="130"/>
      <c r="F9" s="31"/>
      <c r="G9" s="32">
        <v>800</v>
      </c>
      <c r="H9" s="67">
        <f>H8+F9-G9</f>
        <v>5310.25</v>
      </c>
      <c r="I9" s="43"/>
      <c r="J9" s="44"/>
      <c r="K9" s="71">
        <f>K8+I9-J9</f>
        <v>180.3</v>
      </c>
      <c r="L9" s="122"/>
      <c r="M9" s="123"/>
      <c r="N9" s="123"/>
      <c r="O9" s="123"/>
      <c r="P9" s="123"/>
      <c r="Q9" s="123"/>
      <c r="R9" s="123"/>
      <c r="S9" s="123"/>
      <c r="T9" s="124"/>
      <c r="U9" s="80"/>
      <c r="V9" s="58"/>
      <c r="W9" s="58"/>
      <c r="X9" s="58"/>
      <c r="Y9" s="58"/>
      <c r="Z9" s="58"/>
      <c r="AA9" s="58">
        <v>800</v>
      </c>
      <c r="AB9" s="58"/>
      <c r="AC9" s="58"/>
      <c r="AD9" s="58"/>
      <c r="AE9" s="58"/>
      <c r="AF9" s="58"/>
      <c r="AG9" s="58"/>
      <c r="AH9" s="58"/>
      <c r="AI9" s="58"/>
      <c r="AJ9" s="58"/>
      <c r="AK9" s="58"/>
      <c r="AL9" s="58"/>
      <c r="AM9" s="58"/>
      <c r="AN9" s="59"/>
    </row>
    <row r="10" spans="1:40" ht="45">
      <c r="A10" s="74" t="s">
        <v>159</v>
      </c>
      <c r="B10" s="23" t="s">
        <v>162</v>
      </c>
      <c r="C10" s="129"/>
      <c r="D10" s="131"/>
      <c r="E10" s="130"/>
      <c r="F10" s="31"/>
      <c r="G10" s="32">
        <v>60</v>
      </c>
      <c r="H10" s="67">
        <f t="shared" ref="H10:H71" si="0">H9+F10-G10</f>
        <v>5250.25</v>
      </c>
      <c r="I10" s="43"/>
      <c r="J10" s="44"/>
      <c r="K10" s="71">
        <f t="shared" ref="K10:K71" si="1">K9+I10-J10</f>
        <v>180.3</v>
      </c>
      <c r="L10" s="122"/>
      <c r="M10" s="123"/>
      <c r="N10" s="123"/>
      <c r="O10" s="123"/>
      <c r="P10" s="123"/>
      <c r="Q10" s="123"/>
      <c r="R10" s="123"/>
      <c r="S10" s="123"/>
      <c r="T10" s="124"/>
      <c r="U10" s="80"/>
      <c r="V10" s="58"/>
      <c r="W10" s="58"/>
      <c r="X10" s="58">
        <v>60</v>
      </c>
      <c r="Y10" s="58"/>
      <c r="Z10" s="58"/>
      <c r="AA10" s="58"/>
      <c r="AB10" s="58"/>
      <c r="AC10" s="58"/>
      <c r="AD10" s="58"/>
      <c r="AE10" s="58"/>
      <c r="AF10" s="58"/>
      <c r="AG10" s="58"/>
      <c r="AH10" s="58"/>
      <c r="AI10" s="58"/>
      <c r="AJ10" s="58"/>
      <c r="AK10" s="58"/>
      <c r="AL10" s="58"/>
      <c r="AM10" s="58"/>
      <c r="AN10" s="59"/>
    </row>
    <row r="11" spans="1:40" ht="45">
      <c r="A11" s="74" t="s">
        <v>159</v>
      </c>
      <c r="B11" s="23" t="s">
        <v>163</v>
      </c>
      <c r="C11" s="129"/>
      <c r="D11" s="131"/>
      <c r="E11" s="130"/>
      <c r="F11" s="31"/>
      <c r="G11" s="32">
        <v>76</v>
      </c>
      <c r="H11" s="67">
        <f t="shared" si="0"/>
        <v>5174.25</v>
      </c>
      <c r="I11" s="43"/>
      <c r="J11" s="44"/>
      <c r="K11" s="71">
        <f t="shared" si="1"/>
        <v>180.3</v>
      </c>
      <c r="L11" s="122"/>
      <c r="M11" s="123"/>
      <c r="N11" s="123"/>
      <c r="O11" s="123"/>
      <c r="P11" s="123"/>
      <c r="Q11" s="123"/>
      <c r="R11" s="123"/>
      <c r="S11" s="123"/>
      <c r="T11" s="124"/>
      <c r="U11" s="80"/>
      <c r="V11" s="58"/>
      <c r="W11" s="58"/>
      <c r="X11" s="58"/>
      <c r="Y11" s="58"/>
      <c r="Z11" s="58"/>
      <c r="AA11" s="58">
        <v>76</v>
      </c>
      <c r="AB11" s="58"/>
      <c r="AC11" s="58"/>
      <c r="AD11" s="58"/>
      <c r="AE11" s="58"/>
      <c r="AF11" s="58"/>
      <c r="AG11" s="58"/>
      <c r="AH11" s="58"/>
      <c r="AI11" s="58"/>
      <c r="AJ11" s="58"/>
      <c r="AK11" s="58"/>
      <c r="AL11" s="58"/>
      <c r="AM11" s="58"/>
      <c r="AN11" s="59"/>
    </row>
    <row r="12" spans="1:40" ht="135">
      <c r="A12" s="74" t="s">
        <v>159</v>
      </c>
      <c r="B12" s="23" t="s">
        <v>164</v>
      </c>
      <c r="C12" s="129"/>
      <c r="D12" s="131"/>
      <c r="E12" s="130"/>
      <c r="F12" s="31"/>
      <c r="G12" s="32">
        <v>150</v>
      </c>
      <c r="H12" s="67">
        <f t="shared" si="0"/>
        <v>5024.25</v>
      </c>
      <c r="I12" s="43"/>
      <c r="J12" s="44"/>
      <c r="K12" s="71">
        <f t="shared" si="1"/>
        <v>180.3</v>
      </c>
      <c r="L12" s="122"/>
      <c r="M12" s="123"/>
      <c r="N12" s="123"/>
      <c r="O12" s="123"/>
      <c r="P12" s="123"/>
      <c r="Q12" s="123"/>
      <c r="R12" s="123"/>
      <c r="S12" s="123"/>
      <c r="T12" s="124"/>
      <c r="U12" s="80"/>
      <c r="V12" s="58"/>
      <c r="W12" s="58"/>
      <c r="X12" s="58"/>
      <c r="Y12" s="58"/>
      <c r="Z12" s="58"/>
      <c r="AA12" s="58">
        <v>150</v>
      </c>
      <c r="AB12" s="58"/>
      <c r="AC12" s="58"/>
      <c r="AD12" s="58"/>
      <c r="AE12" s="58"/>
      <c r="AF12" s="58"/>
      <c r="AG12" s="58"/>
      <c r="AH12" s="58"/>
      <c r="AI12" s="58"/>
      <c r="AJ12" s="58"/>
      <c r="AK12" s="58"/>
      <c r="AL12" s="58"/>
      <c r="AM12" s="58"/>
      <c r="AN12" s="59"/>
    </row>
    <row r="13" spans="1:40" ht="33.75">
      <c r="A13" s="74" t="s">
        <v>159</v>
      </c>
      <c r="B13" s="23" t="s">
        <v>165</v>
      </c>
      <c r="C13" s="129"/>
      <c r="D13" s="131"/>
      <c r="E13" s="130"/>
      <c r="F13" s="31"/>
      <c r="G13" s="32">
        <v>155</v>
      </c>
      <c r="H13" s="67">
        <f t="shared" si="0"/>
        <v>4869.25</v>
      </c>
      <c r="I13" s="43"/>
      <c r="J13" s="44"/>
      <c r="K13" s="71">
        <f t="shared" si="1"/>
        <v>180.3</v>
      </c>
      <c r="L13" s="122"/>
      <c r="M13" s="123"/>
      <c r="N13" s="123"/>
      <c r="O13" s="123"/>
      <c r="P13" s="123"/>
      <c r="Q13" s="123"/>
      <c r="R13" s="123"/>
      <c r="S13" s="123"/>
      <c r="T13" s="124"/>
      <c r="U13" s="80"/>
      <c r="V13" s="58"/>
      <c r="W13" s="58"/>
      <c r="X13" s="58"/>
      <c r="Y13" s="58"/>
      <c r="Z13" s="58"/>
      <c r="AA13" s="58">
        <v>155</v>
      </c>
      <c r="AB13" s="58"/>
      <c r="AC13" s="58"/>
      <c r="AD13" s="58"/>
      <c r="AE13" s="58"/>
      <c r="AF13" s="58"/>
      <c r="AG13" s="58"/>
      <c r="AH13" s="58"/>
      <c r="AI13" s="58"/>
      <c r="AJ13" s="58"/>
      <c r="AK13" s="58"/>
      <c r="AL13" s="58"/>
      <c r="AM13" s="58"/>
      <c r="AN13" s="59"/>
    </row>
    <row r="14" spans="1:40" ht="56.25">
      <c r="A14" s="74" t="s">
        <v>159</v>
      </c>
      <c r="B14" s="23" t="s">
        <v>166</v>
      </c>
      <c r="C14" s="129"/>
      <c r="D14" s="131"/>
      <c r="E14" s="130"/>
      <c r="F14" s="31"/>
      <c r="G14" s="32"/>
      <c r="H14" s="67">
        <f t="shared" si="0"/>
        <v>4869.25</v>
      </c>
      <c r="I14" s="43"/>
      <c r="J14" s="44">
        <v>15</v>
      </c>
      <c r="K14" s="71">
        <f t="shared" si="1"/>
        <v>165.3</v>
      </c>
      <c r="L14" s="122"/>
      <c r="M14" s="123"/>
      <c r="N14" s="123"/>
      <c r="O14" s="123"/>
      <c r="P14" s="123"/>
      <c r="Q14" s="123"/>
      <c r="R14" s="123"/>
      <c r="S14" s="123"/>
      <c r="T14" s="124"/>
      <c r="U14" s="80"/>
      <c r="V14" s="58"/>
      <c r="W14" s="58"/>
      <c r="X14" s="58"/>
      <c r="Y14" s="58"/>
      <c r="Z14" s="58"/>
      <c r="AA14" s="58"/>
      <c r="AB14" s="58"/>
      <c r="AC14" s="58"/>
      <c r="AD14" s="58"/>
      <c r="AE14" s="58"/>
      <c r="AF14" s="58"/>
      <c r="AG14" s="58">
        <v>15</v>
      </c>
      <c r="AH14" s="58"/>
      <c r="AI14" s="58"/>
      <c r="AJ14" s="58"/>
      <c r="AK14" s="58"/>
      <c r="AL14" s="58"/>
      <c r="AM14" s="58"/>
      <c r="AN14" s="59"/>
    </row>
    <row r="15" spans="1:40" ht="101.25">
      <c r="A15" s="74" t="s">
        <v>159</v>
      </c>
      <c r="B15" s="23" t="s">
        <v>167</v>
      </c>
      <c r="C15" s="129"/>
      <c r="D15" s="131"/>
      <c r="E15" s="130"/>
      <c r="F15" s="31"/>
      <c r="G15" s="32"/>
      <c r="H15" s="67">
        <f t="shared" si="0"/>
        <v>4869.25</v>
      </c>
      <c r="I15" s="43"/>
      <c r="J15" s="44">
        <v>10</v>
      </c>
      <c r="K15" s="71">
        <f t="shared" si="1"/>
        <v>155.30000000000001</v>
      </c>
      <c r="L15" s="122"/>
      <c r="M15" s="123"/>
      <c r="N15" s="123"/>
      <c r="O15" s="123"/>
      <c r="P15" s="123"/>
      <c r="Q15" s="123"/>
      <c r="R15" s="123"/>
      <c r="S15" s="123"/>
      <c r="T15" s="124"/>
      <c r="U15" s="80"/>
      <c r="V15" s="58"/>
      <c r="W15" s="58"/>
      <c r="X15" s="58"/>
      <c r="Y15" s="58"/>
      <c r="Z15" s="58"/>
      <c r="AA15" s="58"/>
      <c r="AB15" s="58"/>
      <c r="AC15" s="58"/>
      <c r="AD15" s="58"/>
      <c r="AE15" s="58"/>
      <c r="AF15" s="58"/>
      <c r="AG15" s="58">
        <v>10</v>
      </c>
      <c r="AH15" s="58"/>
      <c r="AI15" s="58"/>
      <c r="AJ15" s="58"/>
      <c r="AK15" s="58"/>
      <c r="AL15" s="58"/>
      <c r="AM15" s="58"/>
      <c r="AN15" s="59"/>
    </row>
    <row r="16" spans="1:40" ht="67.5">
      <c r="A16" s="74" t="s">
        <v>159</v>
      </c>
      <c r="B16" s="23" t="s">
        <v>168</v>
      </c>
      <c r="C16" s="129"/>
      <c r="D16" s="131"/>
      <c r="E16" s="130"/>
      <c r="F16" s="31"/>
      <c r="G16" s="32"/>
      <c r="H16" s="67">
        <f t="shared" si="0"/>
        <v>4869.25</v>
      </c>
      <c r="I16" s="43"/>
      <c r="J16" s="44">
        <v>10</v>
      </c>
      <c r="K16" s="71">
        <f t="shared" si="1"/>
        <v>145.30000000000001</v>
      </c>
      <c r="L16" s="122"/>
      <c r="M16" s="123"/>
      <c r="N16" s="123"/>
      <c r="O16" s="123"/>
      <c r="P16" s="123"/>
      <c r="Q16" s="123"/>
      <c r="R16" s="123"/>
      <c r="S16" s="123"/>
      <c r="T16" s="124"/>
      <c r="U16" s="80"/>
      <c r="V16" s="58"/>
      <c r="W16" s="58"/>
      <c r="X16" s="58"/>
      <c r="Y16" s="58"/>
      <c r="Z16" s="58"/>
      <c r="AA16" s="58"/>
      <c r="AB16" s="58"/>
      <c r="AC16" s="58"/>
      <c r="AD16" s="58"/>
      <c r="AE16" s="58"/>
      <c r="AF16" s="58"/>
      <c r="AG16" s="58">
        <v>10</v>
      </c>
      <c r="AH16" s="58"/>
      <c r="AI16" s="58"/>
      <c r="AJ16" s="58"/>
      <c r="AK16" s="58"/>
      <c r="AL16" s="58"/>
      <c r="AM16" s="58"/>
      <c r="AN16" s="59"/>
    </row>
    <row r="17" spans="1:40" ht="45">
      <c r="A17" s="74" t="s">
        <v>159</v>
      </c>
      <c r="B17" s="23" t="s">
        <v>169</v>
      </c>
      <c r="C17" s="129"/>
      <c r="D17" s="131"/>
      <c r="E17" s="130"/>
      <c r="F17" s="31"/>
      <c r="G17" s="32"/>
      <c r="H17" s="67">
        <f t="shared" si="0"/>
        <v>4869.25</v>
      </c>
      <c r="I17" s="43"/>
      <c r="J17" s="44">
        <v>15</v>
      </c>
      <c r="K17" s="71">
        <f t="shared" si="1"/>
        <v>130.30000000000001</v>
      </c>
      <c r="L17" s="122"/>
      <c r="M17" s="123"/>
      <c r="N17" s="123"/>
      <c r="O17" s="123"/>
      <c r="P17" s="123"/>
      <c r="Q17" s="123"/>
      <c r="R17" s="123"/>
      <c r="S17" s="123"/>
      <c r="T17" s="124"/>
      <c r="U17" s="80"/>
      <c r="V17" s="58"/>
      <c r="W17" s="58"/>
      <c r="X17" s="58"/>
      <c r="Y17" s="58"/>
      <c r="Z17" s="58"/>
      <c r="AA17" s="58"/>
      <c r="AB17" s="58"/>
      <c r="AC17" s="58"/>
      <c r="AD17" s="58"/>
      <c r="AE17" s="58"/>
      <c r="AF17" s="58"/>
      <c r="AG17" s="58"/>
      <c r="AH17" s="58">
        <v>15</v>
      </c>
      <c r="AI17" s="58"/>
      <c r="AJ17" s="58"/>
      <c r="AK17" s="58"/>
      <c r="AL17" s="58"/>
      <c r="AM17" s="58"/>
      <c r="AN17" s="59"/>
    </row>
    <row r="18" spans="1:40" ht="56.25">
      <c r="A18" s="74" t="s">
        <v>159</v>
      </c>
      <c r="B18" s="23" t="s">
        <v>170</v>
      </c>
      <c r="C18" s="129"/>
      <c r="D18" s="131"/>
      <c r="E18" s="130"/>
      <c r="F18" s="31"/>
      <c r="G18" s="32"/>
      <c r="H18" s="67">
        <f t="shared" si="0"/>
        <v>4869.25</v>
      </c>
      <c r="I18" s="43"/>
      <c r="J18" s="44">
        <v>8</v>
      </c>
      <c r="K18" s="71">
        <f t="shared" si="1"/>
        <v>122.30000000000001</v>
      </c>
      <c r="L18" s="122"/>
      <c r="M18" s="123"/>
      <c r="N18" s="123"/>
      <c r="O18" s="123"/>
      <c r="P18" s="123"/>
      <c r="Q18" s="123"/>
      <c r="R18" s="123"/>
      <c r="S18" s="123"/>
      <c r="T18" s="124"/>
      <c r="U18" s="80"/>
      <c r="V18" s="58"/>
      <c r="W18" s="58"/>
      <c r="X18" s="58"/>
      <c r="Y18" s="58"/>
      <c r="Z18" s="58"/>
      <c r="AA18" s="58"/>
      <c r="AB18" s="58"/>
      <c r="AC18" s="58"/>
      <c r="AD18" s="58"/>
      <c r="AE18" s="58"/>
      <c r="AF18" s="58"/>
      <c r="AG18" s="58">
        <v>8</v>
      </c>
      <c r="AH18" s="58"/>
      <c r="AI18" s="58"/>
      <c r="AJ18" s="58"/>
      <c r="AK18" s="58"/>
      <c r="AL18" s="58"/>
      <c r="AM18" s="58"/>
      <c r="AN18" s="59"/>
    </row>
    <row r="19" spans="1:40" ht="45">
      <c r="A19" s="74" t="s">
        <v>171</v>
      </c>
      <c r="B19" s="23" t="s">
        <v>172</v>
      </c>
      <c r="C19" s="129"/>
      <c r="D19" s="131"/>
      <c r="E19" s="130"/>
      <c r="F19" s="31"/>
      <c r="G19" s="32"/>
      <c r="H19" s="67">
        <f t="shared" si="0"/>
        <v>4869.25</v>
      </c>
      <c r="I19" s="43"/>
      <c r="J19" s="44">
        <v>15</v>
      </c>
      <c r="K19" s="71">
        <f t="shared" si="1"/>
        <v>107.30000000000001</v>
      </c>
      <c r="L19" s="122"/>
      <c r="M19" s="123"/>
      <c r="N19" s="123"/>
      <c r="O19" s="123"/>
      <c r="P19" s="123"/>
      <c r="Q19" s="123"/>
      <c r="R19" s="123"/>
      <c r="S19" s="123"/>
      <c r="T19" s="124"/>
      <c r="U19" s="80"/>
      <c r="V19" s="58"/>
      <c r="W19" s="58"/>
      <c r="X19" s="58"/>
      <c r="Y19" s="58"/>
      <c r="Z19" s="58"/>
      <c r="AA19" s="58"/>
      <c r="AB19" s="58"/>
      <c r="AC19" s="58"/>
      <c r="AD19" s="58"/>
      <c r="AE19" s="58"/>
      <c r="AF19" s="58"/>
      <c r="AG19" s="58"/>
      <c r="AH19" s="58">
        <v>15</v>
      </c>
      <c r="AI19" s="58"/>
      <c r="AJ19" s="58"/>
      <c r="AK19" s="58"/>
      <c r="AL19" s="58"/>
      <c r="AM19" s="58"/>
      <c r="AN19" s="59"/>
    </row>
    <row r="20" spans="1:40" ht="67.5">
      <c r="A20" s="74" t="s">
        <v>173</v>
      </c>
      <c r="B20" s="23" t="s">
        <v>174</v>
      </c>
      <c r="C20" s="129"/>
      <c r="D20" s="131"/>
      <c r="E20" s="130"/>
      <c r="F20" s="31"/>
      <c r="G20" s="32">
        <v>500</v>
      </c>
      <c r="H20" s="67">
        <f t="shared" si="0"/>
        <v>4369.25</v>
      </c>
      <c r="I20" s="43"/>
      <c r="J20" s="44"/>
      <c r="K20" s="71">
        <f t="shared" si="1"/>
        <v>107.30000000000001</v>
      </c>
      <c r="L20" s="122"/>
      <c r="M20" s="123"/>
      <c r="N20" s="123"/>
      <c r="O20" s="123"/>
      <c r="P20" s="123"/>
      <c r="Q20" s="123"/>
      <c r="R20" s="123"/>
      <c r="S20" s="123"/>
      <c r="T20" s="124"/>
      <c r="U20" s="80"/>
      <c r="V20" s="58"/>
      <c r="W20" s="58"/>
      <c r="X20" s="58"/>
      <c r="Y20" s="58"/>
      <c r="Z20" s="58"/>
      <c r="AA20" s="58">
        <v>500</v>
      </c>
      <c r="AB20" s="58"/>
      <c r="AC20" s="58"/>
      <c r="AD20" s="58"/>
      <c r="AE20" s="58"/>
      <c r="AF20" s="58"/>
      <c r="AG20" s="58"/>
      <c r="AH20" s="58"/>
      <c r="AI20" s="58"/>
      <c r="AJ20" s="58"/>
      <c r="AK20" s="58"/>
      <c r="AL20" s="58"/>
      <c r="AM20" s="58"/>
      <c r="AN20" s="59"/>
    </row>
    <row r="21" spans="1:40" ht="67.5">
      <c r="A21" s="74" t="s">
        <v>175</v>
      </c>
      <c r="B21" s="23" t="s">
        <v>176</v>
      </c>
      <c r="C21" s="129"/>
      <c r="D21" s="131"/>
      <c r="E21" s="130"/>
      <c r="F21" s="31"/>
      <c r="G21" s="32"/>
      <c r="H21" s="67">
        <f t="shared" si="0"/>
        <v>4369.25</v>
      </c>
      <c r="I21" s="43"/>
      <c r="J21" s="44">
        <v>12</v>
      </c>
      <c r="K21" s="71">
        <f t="shared" si="1"/>
        <v>95.300000000000011</v>
      </c>
      <c r="L21" s="122"/>
      <c r="M21" s="123"/>
      <c r="N21" s="123"/>
      <c r="O21" s="123"/>
      <c r="P21" s="123"/>
      <c r="Q21" s="123"/>
      <c r="R21" s="123"/>
      <c r="S21" s="123"/>
      <c r="T21" s="124"/>
      <c r="U21" s="80"/>
      <c r="V21" s="58"/>
      <c r="W21" s="58"/>
      <c r="X21" s="58"/>
      <c r="Y21" s="58"/>
      <c r="Z21" s="58"/>
      <c r="AA21" s="58"/>
      <c r="AB21" s="58"/>
      <c r="AC21" s="58"/>
      <c r="AD21" s="58"/>
      <c r="AE21" s="58"/>
      <c r="AF21" s="58"/>
      <c r="AG21" s="58">
        <v>12</v>
      </c>
      <c r="AH21" s="58"/>
      <c r="AI21" s="58"/>
      <c r="AJ21" s="58"/>
      <c r="AK21" s="58"/>
      <c r="AL21" s="58"/>
      <c r="AM21" s="58"/>
      <c r="AN21" s="59"/>
    </row>
    <row r="22" spans="1:40" ht="33.75">
      <c r="A22" s="74" t="s">
        <v>175</v>
      </c>
      <c r="B22" s="23" t="s">
        <v>177</v>
      </c>
      <c r="C22" s="129"/>
      <c r="D22" s="131"/>
      <c r="E22" s="130"/>
      <c r="F22" s="31"/>
      <c r="G22" s="32"/>
      <c r="H22" s="67">
        <f t="shared" si="0"/>
        <v>4369.25</v>
      </c>
      <c r="I22" s="43"/>
      <c r="J22" s="44">
        <v>21.8</v>
      </c>
      <c r="K22" s="71">
        <f t="shared" si="1"/>
        <v>73.500000000000014</v>
      </c>
      <c r="L22" s="122"/>
      <c r="M22" s="123"/>
      <c r="N22" s="123"/>
      <c r="O22" s="123"/>
      <c r="P22" s="123"/>
      <c r="Q22" s="123"/>
      <c r="R22" s="123"/>
      <c r="S22" s="123"/>
      <c r="T22" s="124"/>
      <c r="U22" s="80"/>
      <c r="V22" s="58"/>
      <c r="W22" s="58"/>
      <c r="X22" s="58"/>
      <c r="Y22" s="58">
        <v>21.8</v>
      </c>
      <c r="Z22" s="58"/>
      <c r="AA22" s="58"/>
      <c r="AB22" s="58"/>
      <c r="AC22" s="58"/>
      <c r="AD22" s="58"/>
      <c r="AE22" s="58"/>
      <c r="AF22" s="58"/>
      <c r="AG22" s="58"/>
      <c r="AH22" s="58"/>
      <c r="AI22" s="58"/>
      <c r="AJ22" s="58"/>
      <c r="AK22" s="58"/>
      <c r="AL22" s="58"/>
      <c r="AM22" s="58"/>
      <c r="AN22" s="59"/>
    </row>
    <row r="23" spans="1:40" ht="45">
      <c r="A23" s="74" t="s">
        <v>175</v>
      </c>
      <c r="B23" s="23" t="s">
        <v>178</v>
      </c>
      <c r="C23" s="129"/>
      <c r="D23" s="131"/>
      <c r="E23" s="130"/>
      <c r="F23" s="31"/>
      <c r="G23" s="32"/>
      <c r="H23" s="67">
        <f t="shared" si="0"/>
        <v>4369.25</v>
      </c>
      <c r="I23" s="43"/>
      <c r="J23" s="44">
        <v>21</v>
      </c>
      <c r="K23" s="71">
        <f t="shared" si="1"/>
        <v>52.500000000000014</v>
      </c>
      <c r="L23" s="122"/>
      <c r="M23" s="123"/>
      <c r="N23" s="123"/>
      <c r="O23" s="123"/>
      <c r="P23" s="123"/>
      <c r="Q23" s="123"/>
      <c r="R23" s="123"/>
      <c r="S23" s="123"/>
      <c r="T23" s="124"/>
      <c r="U23" s="80"/>
      <c r="V23" s="58"/>
      <c r="W23" s="58"/>
      <c r="X23" s="58"/>
      <c r="Y23" s="58">
        <v>21</v>
      </c>
      <c r="Z23" s="58"/>
      <c r="AA23" s="58"/>
      <c r="AB23" s="58"/>
      <c r="AC23" s="58"/>
      <c r="AD23" s="58"/>
      <c r="AE23" s="58"/>
      <c r="AF23" s="58"/>
      <c r="AG23" s="58"/>
      <c r="AH23" s="58"/>
      <c r="AI23" s="58"/>
      <c r="AJ23" s="58"/>
      <c r="AK23" s="58"/>
      <c r="AL23" s="58"/>
      <c r="AM23" s="58"/>
      <c r="AN23" s="59"/>
    </row>
    <row r="24" spans="1:40" ht="45">
      <c r="A24" s="74" t="s">
        <v>179</v>
      </c>
      <c r="B24" s="23" t="s">
        <v>180</v>
      </c>
      <c r="C24" s="129"/>
      <c r="D24" s="131"/>
      <c r="E24" s="130"/>
      <c r="F24" s="31"/>
      <c r="G24" s="32">
        <v>350</v>
      </c>
      <c r="H24" s="67">
        <f t="shared" si="0"/>
        <v>4019.25</v>
      </c>
      <c r="I24" s="43"/>
      <c r="J24" s="44"/>
      <c r="K24" s="71">
        <f t="shared" si="1"/>
        <v>52.500000000000014</v>
      </c>
      <c r="L24" s="122"/>
      <c r="M24" s="123"/>
      <c r="N24" s="123"/>
      <c r="O24" s="123"/>
      <c r="P24" s="123"/>
      <c r="Q24" s="123"/>
      <c r="R24" s="123"/>
      <c r="S24" s="123"/>
      <c r="T24" s="124"/>
      <c r="U24" s="80"/>
      <c r="V24" s="58"/>
      <c r="W24" s="58"/>
      <c r="X24" s="58"/>
      <c r="Y24" s="58"/>
      <c r="Z24" s="58"/>
      <c r="AA24" s="58">
        <v>350</v>
      </c>
      <c r="AB24" s="58"/>
      <c r="AC24" s="58"/>
      <c r="AD24" s="58"/>
      <c r="AE24" s="58"/>
      <c r="AF24" s="58"/>
      <c r="AG24" s="58"/>
      <c r="AH24" s="58"/>
      <c r="AI24" s="58"/>
      <c r="AJ24" s="58"/>
      <c r="AK24" s="58"/>
      <c r="AL24" s="58"/>
      <c r="AM24" s="58"/>
      <c r="AN24" s="59"/>
    </row>
    <row r="25" spans="1:40" ht="33.75">
      <c r="A25" s="74" t="s">
        <v>179</v>
      </c>
      <c r="B25" s="23" t="s">
        <v>181</v>
      </c>
      <c r="C25" s="129"/>
      <c r="D25" s="131"/>
      <c r="E25" s="130"/>
      <c r="F25" s="31"/>
      <c r="G25" s="32">
        <v>60</v>
      </c>
      <c r="H25" s="67">
        <f t="shared" si="0"/>
        <v>3959.25</v>
      </c>
      <c r="I25" s="43"/>
      <c r="J25" s="44"/>
      <c r="K25" s="71">
        <f t="shared" si="1"/>
        <v>52.500000000000014</v>
      </c>
      <c r="L25" s="122"/>
      <c r="M25" s="123"/>
      <c r="N25" s="123"/>
      <c r="O25" s="123"/>
      <c r="P25" s="123"/>
      <c r="Q25" s="123"/>
      <c r="R25" s="123"/>
      <c r="S25" s="123"/>
      <c r="T25" s="124"/>
      <c r="U25" s="80"/>
      <c r="V25" s="58"/>
      <c r="W25" s="58"/>
      <c r="X25" s="58">
        <v>60</v>
      </c>
      <c r="Y25" s="58"/>
      <c r="Z25" s="58"/>
      <c r="AA25" s="58"/>
      <c r="AB25" s="58"/>
      <c r="AC25" s="58"/>
      <c r="AD25" s="58"/>
      <c r="AE25" s="58"/>
      <c r="AF25" s="58"/>
      <c r="AG25" s="58"/>
      <c r="AH25" s="58"/>
      <c r="AI25" s="58"/>
      <c r="AJ25" s="58"/>
      <c r="AK25" s="58"/>
      <c r="AL25" s="58"/>
      <c r="AM25" s="58"/>
      <c r="AN25" s="59"/>
    </row>
    <row r="26" spans="1:40" ht="45">
      <c r="A26" s="74" t="s">
        <v>179</v>
      </c>
      <c r="B26" s="23" t="s">
        <v>182</v>
      </c>
      <c r="C26" s="129"/>
      <c r="D26" s="131"/>
      <c r="E26" s="130"/>
      <c r="F26" s="31"/>
      <c r="G26" s="32"/>
      <c r="H26" s="67">
        <f t="shared" si="0"/>
        <v>3959.25</v>
      </c>
      <c r="I26" s="43"/>
      <c r="J26" s="44">
        <v>5.6</v>
      </c>
      <c r="K26" s="71">
        <f t="shared" si="1"/>
        <v>46.900000000000013</v>
      </c>
      <c r="L26" s="122"/>
      <c r="M26" s="123"/>
      <c r="N26" s="123"/>
      <c r="O26" s="123"/>
      <c r="P26" s="123"/>
      <c r="Q26" s="123"/>
      <c r="R26" s="123"/>
      <c r="S26" s="123"/>
      <c r="T26" s="124"/>
      <c r="U26" s="80"/>
      <c r="V26" s="58"/>
      <c r="W26" s="58"/>
      <c r="X26" s="58"/>
      <c r="Y26" s="58"/>
      <c r="Z26" s="58"/>
      <c r="AA26" s="58"/>
      <c r="AB26" s="58"/>
      <c r="AC26" s="58"/>
      <c r="AD26" s="58"/>
      <c r="AE26" s="58"/>
      <c r="AF26" s="58"/>
      <c r="AG26" s="58">
        <v>5.6</v>
      </c>
      <c r="AH26" s="58"/>
      <c r="AI26" s="58"/>
      <c r="AJ26" s="58"/>
      <c r="AK26" s="58"/>
      <c r="AL26" s="58"/>
      <c r="AM26" s="58"/>
      <c r="AN26" s="59"/>
    </row>
    <row r="27" spans="1:40" ht="45">
      <c r="A27" s="74" t="s">
        <v>179</v>
      </c>
      <c r="B27" s="23" t="s">
        <v>183</v>
      </c>
      <c r="C27" s="129"/>
      <c r="D27" s="131"/>
      <c r="E27" s="130"/>
      <c r="F27" s="31"/>
      <c r="G27" s="32"/>
      <c r="H27" s="67">
        <f t="shared" si="0"/>
        <v>3959.25</v>
      </c>
      <c r="I27" s="43"/>
      <c r="J27" s="44">
        <v>20</v>
      </c>
      <c r="K27" s="71">
        <f t="shared" si="1"/>
        <v>26.900000000000013</v>
      </c>
      <c r="L27" s="122"/>
      <c r="M27" s="123"/>
      <c r="N27" s="123"/>
      <c r="O27" s="123"/>
      <c r="P27" s="123"/>
      <c r="Q27" s="123"/>
      <c r="R27" s="123"/>
      <c r="S27" s="123"/>
      <c r="T27" s="124"/>
      <c r="U27" s="80"/>
      <c r="V27" s="58"/>
      <c r="W27" s="58"/>
      <c r="X27" s="58"/>
      <c r="Y27" s="58"/>
      <c r="Z27" s="58"/>
      <c r="AA27" s="58"/>
      <c r="AB27" s="58"/>
      <c r="AC27" s="58"/>
      <c r="AD27" s="58">
        <v>20</v>
      </c>
      <c r="AE27" s="58"/>
      <c r="AF27" s="58"/>
      <c r="AG27" s="58"/>
      <c r="AH27" s="58"/>
      <c r="AI27" s="58"/>
      <c r="AJ27" s="58"/>
      <c r="AK27" s="58"/>
      <c r="AL27" s="58"/>
      <c r="AM27" s="58"/>
      <c r="AN27" s="59"/>
    </row>
    <row r="28" spans="1:40" ht="33.75">
      <c r="A28" s="74" t="s">
        <v>179</v>
      </c>
      <c r="B28" s="23" t="s">
        <v>184</v>
      </c>
      <c r="C28" s="129"/>
      <c r="D28" s="131"/>
      <c r="E28" s="130"/>
      <c r="F28" s="31"/>
      <c r="G28" s="32"/>
      <c r="H28" s="67">
        <f t="shared" si="0"/>
        <v>3959.25</v>
      </c>
      <c r="I28" s="43"/>
      <c r="J28" s="44">
        <v>3</v>
      </c>
      <c r="K28" s="71">
        <f t="shared" si="1"/>
        <v>23.900000000000013</v>
      </c>
      <c r="L28" s="122"/>
      <c r="M28" s="123"/>
      <c r="N28" s="123"/>
      <c r="O28" s="123"/>
      <c r="P28" s="123"/>
      <c r="Q28" s="123"/>
      <c r="R28" s="123"/>
      <c r="S28" s="123"/>
      <c r="T28" s="124"/>
      <c r="U28" s="80"/>
      <c r="V28" s="58"/>
      <c r="W28" s="58">
        <v>3</v>
      </c>
      <c r="X28" s="58"/>
      <c r="Y28" s="58"/>
      <c r="Z28" s="58"/>
      <c r="AA28" s="58"/>
      <c r="AB28" s="58"/>
      <c r="AC28" s="58"/>
      <c r="AD28" s="58"/>
      <c r="AE28" s="58"/>
      <c r="AF28" s="58"/>
      <c r="AG28" s="58"/>
      <c r="AH28" s="58"/>
      <c r="AI28" s="58"/>
      <c r="AJ28" s="58"/>
      <c r="AK28" s="58"/>
      <c r="AL28" s="58"/>
      <c r="AM28" s="58"/>
      <c r="AN28" s="59"/>
    </row>
    <row r="29" spans="1:40" ht="67.5">
      <c r="A29" s="74" t="s">
        <v>179</v>
      </c>
      <c r="B29" s="23" t="s">
        <v>185</v>
      </c>
      <c r="C29" s="129"/>
      <c r="D29" s="131"/>
      <c r="E29" s="130"/>
      <c r="F29" s="31"/>
      <c r="G29" s="32"/>
      <c r="H29" s="67">
        <f t="shared" si="0"/>
        <v>3959.25</v>
      </c>
      <c r="I29" s="43"/>
      <c r="J29" s="44">
        <v>27</v>
      </c>
      <c r="K29" s="71">
        <f t="shared" si="1"/>
        <v>-3.0999999999999872</v>
      </c>
      <c r="L29" s="122"/>
      <c r="M29" s="123"/>
      <c r="N29" s="123"/>
      <c r="O29" s="123"/>
      <c r="P29" s="123"/>
      <c r="Q29" s="123"/>
      <c r="R29" s="123"/>
      <c r="S29" s="123"/>
      <c r="T29" s="124"/>
      <c r="U29" s="80"/>
      <c r="V29" s="58"/>
      <c r="W29" s="58"/>
      <c r="X29" s="58"/>
      <c r="Y29" s="58"/>
      <c r="Z29" s="58"/>
      <c r="AA29" s="58">
        <v>27</v>
      </c>
      <c r="AB29" s="58"/>
      <c r="AC29" s="58"/>
      <c r="AD29" s="58"/>
      <c r="AE29" s="58"/>
      <c r="AF29" s="58"/>
      <c r="AG29" s="58"/>
      <c r="AH29" s="58"/>
      <c r="AI29" s="58"/>
      <c r="AJ29" s="58"/>
      <c r="AK29" s="58"/>
      <c r="AL29" s="58"/>
      <c r="AM29" s="58"/>
      <c r="AN29" s="59"/>
    </row>
    <row r="30" spans="1:40">
      <c r="A30" s="74"/>
      <c r="B30" s="23"/>
      <c r="C30" s="129"/>
      <c r="D30" s="131"/>
      <c r="E30" s="130"/>
      <c r="F30" s="31"/>
      <c r="G30" s="32"/>
      <c r="H30" s="67">
        <f t="shared" si="0"/>
        <v>3959.25</v>
      </c>
      <c r="I30" s="43"/>
      <c r="J30" s="44"/>
      <c r="K30" s="71">
        <f t="shared" si="1"/>
        <v>-3.0999999999999872</v>
      </c>
      <c r="L30" s="122"/>
      <c r="M30" s="123"/>
      <c r="N30" s="123"/>
      <c r="O30" s="123"/>
      <c r="P30" s="123"/>
      <c r="Q30" s="123"/>
      <c r="R30" s="123"/>
      <c r="S30" s="123"/>
      <c r="T30" s="124"/>
      <c r="U30" s="80"/>
      <c r="V30" s="58"/>
      <c r="W30" s="58"/>
      <c r="X30" s="58"/>
      <c r="Y30" s="58"/>
      <c r="Z30" s="58"/>
      <c r="AA30" s="58"/>
      <c r="AB30" s="58"/>
      <c r="AC30" s="58"/>
      <c r="AD30" s="58"/>
      <c r="AE30" s="58"/>
      <c r="AF30" s="58"/>
      <c r="AG30" s="58"/>
      <c r="AH30" s="58"/>
      <c r="AI30" s="58"/>
      <c r="AJ30" s="58"/>
      <c r="AK30" s="58"/>
      <c r="AL30" s="58"/>
      <c r="AM30" s="58"/>
      <c r="AN30" s="59"/>
    </row>
    <row r="31" spans="1:40" ht="56.25">
      <c r="A31" s="74" t="s">
        <v>186</v>
      </c>
      <c r="B31" s="23" t="s">
        <v>187</v>
      </c>
      <c r="C31" s="129"/>
      <c r="D31" s="131"/>
      <c r="E31" s="130"/>
      <c r="F31" s="31"/>
      <c r="G31" s="32">
        <v>672</v>
      </c>
      <c r="H31" s="67">
        <f t="shared" si="0"/>
        <v>3287.25</v>
      </c>
      <c r="I31" s="43"/>
      <c r="J31" s="44"/>
      <c r="K31" s="71">
        <f t="shared" si="1"/>
        <v>-3.0999999999999872</v>
      </c>
      <c r="L31" s="122"/>
      <c r="M31" s="123"/>
      <c r="N31" s="123"/>
      <c r="O31" s="123"/>
      <c r="P31" s="123"/>
      <c r="Q31" s="123"/>
      <c r="R31" s="123"/>
      <c r="S31" s="123"/>
      <c r="T31" s="124"/>
      <c r="U31" s="80">
        <v>96</v>
      </c>
      <c r="V31" s="58"/>
      <c r="W31" s="58"/>
      <c r="X31" s="58"/>
      <c r="Y31" s="58">
        <v>96</v>
      </c>
      <c r="Z31" s="58">
        <v>40</v>
      </c>
      <c r="AA31" s="58">
        <v>200</v>
      </c>
      <c r="AB31" s="58"/>
      <c r="AC31" s="58"/>
      <c r="AD31" s="58">
        <v>96</v>
      </c>
      <c r="AE31" s="58">
        <v>144</v>
      </c>
      <c r="AF31" s="58"/>
      <c r="AG31" s="58"/>
      <c r="AH31" s="58"/>
      <c r="AI31" s="58"/>
      <c r="AJ31" s="58"/>
      <c r="AK31" s="58"/>
      <c r="AL31" s="58"/>
      <c r="AM31" s="58"/>
      <c r="AN31" s="59"/>
    </row>
    <row r="32" spans="1:40" ht="56.25">
      <c r="A32" s="74" t="s">
        <v>186</v>
      </c>
      <c r="B32" s="23" t="s">
        <v>188</v>
      </c>
      <c r="C32" s="129"/>
      <c r="D32" s="131"/>
      <c r="E32" s="130"/>
      <c r="F32" s="31"/>
      <c r="G32" s="32">
        <v>100</v>
      </c>
      <c r="H32" s="67">
        <f t="shared" si="0"/>
        <v>3187.25</v>
      </c>
      <c r="I32" s="43"/>
      <c r="J32" s="44"/>
      <c r="K32" s="71">
        <f t="shared" si="1"/>
        <v>-3.0999999999999872</v>
      </c>
      <c r="L32" s="122"/>
      <c r="M32" s="123"/>
      <c r="N32" s="123"/>
      <c r="O32" s="123"/>
      <c r="P32" s="123"/>
      <c r="Q32" s="123"/>
      <c r="R32" s="123"/>
      <c r="S32" s="123"/>
      <c r="T32" s="124"/>
      <c r="U32" s="80"/>
      <c r="V32" s="58"/>
      <c r="W32" s="58"/>
      <c r="X32" s="58"/>
      <c r="Y32" s="58"/>
      <c r="Z32" s="58"/>
      <c r="AA32" s="58"/>
      <c r="AB32" s="58"/>
      <c r="AC32" s="58"/>
      <c r="AD32" s="58"/>
      <c r="AE32" s="58">
        <v>100</v>
      </c>
      <c r="AF32" s="58"/>
      <c r="AG32" s="58"/>
      <c r="AH32" s="58"/>
      <c r="AI32" s="58"/>
      <c r="AJ32" s="58"/>
      <c r="AK32" s="58"/>
      <c r="AL32" s="58"/>
      <c r="AM32" s="58"/>
      <c r="AN32" s="59"/>
    </row>
    <row r="33" spans="1:43" ht="22.5">
      <c r="A33" s="74" t="s">
        <v>186</v>
      </c>
      <c r="B33" s="23" t="s">
        <v>189</v>
      </c>
      <c r="C33" s="129"/>
      <c r="D33" s="131"/>
      <c r="E33" s="130"/>
      <c r="F33" s="31"/>
      <c r="G33" s="32">
        <v>1712.25</v>
      </c>
      <c r="H33" s="67">
        <f t="shared" si="0"/>
        <v>1475</v>
      </c>
      <c r="I33" s="43"/>
      <c r="J33" s="44"/>
      <c r="K33" s="71">
        <f t="shared" si="1"/>
        <v>-3.0999999999999872</v>
      </c>
      <c r="L33" s="122"/>
      <c r="M33" s="123"/>
      <c r="N33" s="123"/>
      <c r="O33" s="123"/>
      <c r="P33" s="123"/>
      <c r="Q33" s="123"/>
      <c r="R33" s="123"/>
      <c r="S33" s="123"/>
      <c r="T33" s="124"/>
      <c r="U33" s="80"/>
      <c r="V33" s="58"/>
      <c r="W33" s="58"/>
      <c r="X33" s="58"/>
      <c r="Y33" s="58"/>
      <c r="Z33" s="58"/>
      <c r="AA33" s="58"/>
      <c r="AB33" s="58"/>
      <c r="AC33" s="58"/>
      <c r="AD33" s="58"/>
      <c r="AE33" s="58"/>
      <c r="AF33" s="58">
        <v>1712.25</v>
      </c>
      <c r="AG33" s="58"/>
      <c r="AH33" s="58"/>
      <c r="AI33" s="58"/>
      <c r="AJ33" s="58"/>
      <c r="AK33" s="58"/>
      <c r="AL33" s="58"/>
      <c r="AM33" s="58"/>
      <c r="AN33" s="59"/>
    </row>
    <row r="34" spans="1:43" ht="33.75">
      <c r="A34" s="74" t="s">
        <v>186</v>
      </c>
      <c r="B34" s="23" t="s">
        <v>190</v>
      </c>
      <c r="C34" s="129"/>
      <c r="D34" s="131"/>
      <c r="E34" s="130"/>
      <c r="F34" s="31"/>
      <c r="G34" s="32">
        <v>287.75</v>
      </c>
      <c r="H34" s="67">
        <f t="shared" si="0"/>
        <v>1187.25</v>
      </c>
      <c r="I34" s="43"/>
      <c r="J34" s="44"/>
      <c r="K34" s="71">
        <f t="shared" si="1"/>
        <v>-3.0999999999999872</v>
      </c>
      <c r="L34" s="122"/>
      <c r="M34" s="123"/>
      <c r="N34" s="123"/>
      <c r="O34" s="123"/>
      <c r="P34" s="123"/>
      <c r="Q34" s="123"/>
      <c r="R34" s="123"/>
      <c r="S34" s="123"/>
      <c r="T34" s="124"/>
      <c r="U34" s="80"/>
      <c r="V34" s="58"/>
      <c r="W34" s="58"/>
      <c r="X34" s="58"/>
      <c r="Y34" s="58"/>
      <c r="Z34" s="58"/>
      <c r="AA34" s="58"/>
      <c r="AB34" s="58"/>
      <c r="AC34" s="58"/>
      <c r="AD34" s="58"/>
      <c r="AE34" s="58"/>
      <c r="AF34" s="58">
        <v>287.75</v>
      </c>
      <c r="AG34" s="58"/>
      <c r="AH34" s="58"/>
      <c r="AI34" s="58"/>
      <c r="AJ34" s="58"/>
      <c r="AK34" s="58"/>
      <c r="AL34" s="58"/>
      <c r="AM34" s="58"/>
      <c r="AN34" s="59"/>
    </row>
    <row r="35" spans="1:43" ht="123.75">
      <c r="A35" s="74" t="s">
        <v>186</v>
      </c>
      <c r="B35" s="23" t="s">
        <v>194</v>
      </c>
      <c r="C35" s="129"/>
      <c r="D35" s="131"/>
      <c r="E35" s="130"/>
      <c r="F35" s="31"/>
      <c r="G35" s="32">
        <v>158</v>
      </c>
      <c r="H35" s="67">
        <f t="shared" si="0"/>
        <v>1029.25</v>
      </c>
      <c r="I35" s="43"/>
      <c r="J35" s="44"/>
      <c r="K35" s="71">
        <f t="shared" si="1"/>
        <v>-3.0999999999999872</v>
      </c>
      <c r="L35" s="122"/>
      <c r="M35" s="123"/>
      <c r="N35" s="123"/>
      <c r="O35" s="123"/>
      <c r="P35" s="123"/>
      <c r="Q35" s="123"/>
      <c r="R35" s="123"/>
      <c r="S35" s="123"/>
      <c r="T35" s="124"/>
      <c r="U35" s="80"/>
      <c r="V35" s="58">
        <v>108</v>
      </c>
      <c r="W35" s="58"/>
      <c r="X35" s="58"/>
      <c r="Y35" s="58"/>
      <c r="Z35" s="58"/>
      <c r="AA35" s="58"/>
      <c r="AB35" s="58"/>
      <c r="AC35" s="58"/>
      <c r="AD35" s="58"/>
      <c r="AE35" s="58"/>
      <c r="AF35" s="58"/>
      <c r="AG35" s="58">
        <v>20</v>
      </c>
      <c r="AH35" s="58">
        <v>30</v>
      </c>
      <c r="AI35" s="58"/>
      <c r="AJ35" s="58"/>
      <c r="AK35" s="58"/>
      <c r="AL35" s="58"/>
      <c r="AM35" s="58"/>
      <c r="AN35" s="59"/>
    </row>
    <row r="36" spans="1:43">
      <c r="A36" s="74" t="s">
        <v>192</v>
      </c>
      <c r="B36" s="23" t="s">
        <v>193</v>
      </c>
      <c r="C36" s="129"/>
      <c r="D36" s="131"/>
      <c r="E36" s="130"/>
      <c r="F36" s="31"/>
      <c r="G36" s="32">
        <v>30</v>
      </c>
      <c r="H36" s="67">
        <f t="shared" si="0"/>
        <v>999.25</v>
      </c>
      <c r="I36" s="43"/>
      <c r="J36" s="44"/>
      <c r="K36" s="71">
        <f t="shared" si="1"/>
        <v>-3.0999999999999872</v>
      </c>
      <c r="L36" s="122"/>
      <c r="M36" s="123"/>
      <c r="N36" s="123"/>
      <c r="O36" s="123"/>
      <c r="P36" s="123"/>
      <c r="Q36" s="123"/>
      <c r="R36" s="123"/>
      <c r="S36" s="123"/>
      <c r="T36" s="124"/>
      <c r="U36" s="80"/>
      <c r="V36" s="58"/>
      <c r="W36" s="58"/>
      <c r="X36" s="58"/>
      <c r="Y36" s="58"/>
      <c r="Z36" s="58"/>
      <c r="AA36" s="58"/>
      <c r="AB36" s="58"/>
      <c r="AC36" s="58"/>
      <c r="AD36" s="58"/>
      <c r="AE36" s="58"/>
      <c r="AF36" s="58"/>
      <c r="AG36" s="58">
        <v>30</v>
      </c>
      <c r="AH36" s="58"/>
      <c r="AI36" s="58"/>
      <c r="AJ36" s="58"/>
      <c r="AK36" s="58"/>
      <c r="AL36" s="58"/>
      <c r="AM36" s="58"/>
      <c r="AN36" s="59"/>
    </row>
    <row r="37" spans="1:43">
      <c r="A37" s="74"/>
      <c r="B37" s="23"/>
      <c r="C37" s="129"/>
      <c r="D37" s="131"/>
      <c r="E37" s="130"/>
      <c r="F37" s="31"/>
      <c r="G37" s="32"/>
      <c r="H37" s="67">
        <f t="shared" si="0"/>
        <v>999.25</v>
      </c>
      <c r="I37" s="43"/>
      <c r="J37" s="44"/>
      <c r="K37" s="71">
        <f t="shared" si="1"/>
        <v>-3.0999999999999872</v>
      </c>
      <c r="L37" s="122"/>
      <c r="M37" s="123"/>
      <c r="N37" s="123"/>
      <c r="O37" s="123"/>
      <c r="P37" s="123"/>
      <c r="Q37" s="123"/>
      <c r="R37" s="123"/>
      <c r="S37" s="123"/>
      <c r="T37" s="124"/>
      <c r="U37" s="80"/>
      <c r="V37" s="58"/>
      <c r="W37" s="58"/>
      <c r="X37" s="58"/>
      <c r="Y37" s="58"/>
      <c r="Z37" s="58"/>
      <c r="AA37" s="58"/>
      <c r="AB37" s="58"/>
      <c r="AC37" s="58"/>
      <c r="AD37" s="58"/>
      <c r="AE37" s="58"/>
      <c r="AF37" s="58"/>
      <c r="AG37" s="58"/>
      <c r="AH37" s="58"/>
      <c r="AI37" s="58"/>
      <c r="AJ37" s="58"/>
      <c r="AK37" s="58"/>
      <c r="AL37" s="58"/>
      <c r="AM37" s="58"/>
      <c r="AN37" s="59"/>
    </row>
    <row r="38" spans="1:43">
      <c r="A38" s="74"/>
      <c r="B38" s="23"/>
      <c r="C38" s="129"/>
      <c r="D38" s="131"/>
      <c r="E38" s="130"/>
      <c r="F38" s="31"/>
      <c r="G38" s="32"/>
      <c r="H38" s="67">
        <f t="shared" si="0"/>
        <v>999.25</v>
      </c>
      <c r="I38" s="43"/>
      <c r="J38" s="44"/>
      <c r="K38" s="71">
        <f t="shared" si="1"/>
        <v>-3.0999999999999872</v>
      </c>
      <c r="L38" s="122"/>
      <c r="M38" s="123"/>
      <c r="N38" s="123"/>
      <c r="O38" s="123"/>
      <c r="P38" s="123"/>
      <c r="Q38" s="123"/>
      <c r="R38" s="123"/>
      <c r="S38" s="123"/>
      <c r="T38" s="124"/>
      <c r="U38" s="80"/>
      <c r="V38" s="58"/>
      <c r="W38" s="58"/>
      <c r="X38" s="58"/>
      <c r="Y38" s="58"/>
      <c r="Z38" s="58"/>
      <c r="AA38" s="58"/>
      <c r="AB38" s="58"/>
      <c r="AC38" s="58"/>
      <c r="AD38" s="58"/>
      <c r="AE38" s="58"/>
      <c r="AF38" s="58"/>
      <c r="AG38" s="58"/>
      <c r="AH38" s="58"/>
      <c r="AI38" s="58"/>
      <c r="AJ38" s="58"/>
      <c r="AK38" s="58"/>
      <c r="AL38" s="58"/>
      <c r="AM38" s="58"/>
      <c r="AN38" s="59"/>
    </row>
    <row r="39" spans="1:43">
      <c r="A39" s="74"/>
      <c r="B39" s="23"/>
      <c r="C39" s="129"/>
      <c r="D39" s="131"/>
      <c r="E39" s="130"/>
      <c r="F39" s="31"/>
      <c r="G39" s="32"/>
      <c r="H39" s="67">
        <f t="shared" si="0"/>
        <v>999.25</v>
      </c>
      <c r="I39" s="43"/>
      <c r="J39" s="44"/>
      <c r="K39" s="71">
        <f t="shared" si="1"/>
        <v>-3.0999999999999872</v>
      </c>
      <c r="L39" s="122"/>
      <c r="M39" s="123"/>
      <c r="N39" s="123"/>
      <c r="O39" s="123"/>
      <c r="P39" s="123"/>
      <c r="Q39" s="123"/>
      <c r="R39" s="123"/>
      <c r="S39" s="123"/>
      <c r="T39" s="124"/>
      <c r="U39" s="80"/>
      <c r="V39" s="58"/>
      <c r="W39" s="58"/>
      <c r="X39" s="58"/>
      <c r="Y39" s="58"/>
      <c r="Z39" s="58"/>
      <c r="AA39" s="58"/>
      <c r="AB39" s="58"/>
      <c r="AC39" s="58"/>
      <c r="AD39" s="58"/>
      <c r="AE39" s="58"/>
      <c r="AF39" s="58"/>
      <c r="AG39" s="58"/>
      <c r="AH39" s="58"/>
      <c r="AI39" s="58"/>
      <c r="AJ39" s="58"/>
      <c r="AK39" s="58"/>
      <c r="AL39" s="58"/>
      <c r="AM39" s="58"/>
      <c r="AN39" s="59"/>
    </row>
    <row r="40" spans="1:43">
      <c r="A40" s="74"/>
      <c r="B40" s="23"/>
      <c r="C40" s="129"/>
      <c r="D40" s="131"/>
      <c r="E40" s="130"/>
      <c r="F40" s="31"/>
      <c r="G40" s="32"/>
      <c r="H40" s="67">
        <f t="shared" si="0"/>
        <v>999.25</v>
      </c>
      <c r="I40" s="43"/>
      <c r="J40" s="44"/>
      <c r="K40" s="71">
        <f t="shared" si="1"/>
        <v>-3.0999999999999872</v>
      </c>
      <c r="L40" s="122"/>
      <c r="M40" s="123"/>
      <c r="N40" s="123"/>
      <c r="O40" s="123"/>
      <c r="P40" s="123"/>
      <c r="Q40" s="123"/>
      <c r="R40" s="123"/>
      <c r="S40" s="123"/>
      <c r="T40" s="124"/>
      <c r="U40" s="80"/>
      <c r="V40" s="58"/>
      <c r="W40" s="58"/>
      <c r="X40" s="58"/>
      <c r="Y40" s="58"/>
      <c r="Z40" s="58"/>
      <c r="AA40" s="58"/>
      <c r="AB40" s="58"/>
      <c r="AC40" s="58"/>
      <c r="AD40" s="58"/>
      <c r="AE40" s="58"/>
      <c r="AF40" s="58"/>
      <c r="AG40" s="58"/>
      <c r="AH40" s="58"/>
      <c r="AI40" s="58"/>
      <c r="AJ40" s="58"/>
      <c r="AK40" s="58"/>
      <c r="AL40" s="58"/>
      <c r="AM40" s="58"/>
      <c r="AN40" s="59"/>
    </row>
    <row r="41" spans="1:43">
      <c r="A41" s="74"/>
      <c r="B41" s="23"/>
      <c r="C41" s="129"/>
      <c r="D41" s="131"/>
      <c r="E41" s="130"/>
      <c r="F41" s="31"/>
      <c r="G41" s="32"/>
      <c r="H41" s="67">
        <f t="shared" si="0"/>
        <v>999.25</v>
      </c>
      <c r="I41" s="43"/>
      <c r="J41" s="44"/>
      <c r="K41" s="71">
        <f t="shared" si="1"/>
        <v>-3.0999999999999872</v>
      </c>
      <c r="L41" s="122"/>
      <c r="M41" s="123"/>
      <c r="N41" s="123"/>
      <c r="O41" s="123"/>
      <c r="P41" s="123"/>
      <c r="Q41" s="123"/>
      <c r="R41" s="123"/>
      <c r="S41" s="123"/>
      <c r="T41" s="124"/>
      <c r="U41" s="80"/>
      <c r="V41" s="58"/>
      <c r="W41" s="58"/>
      <c r="X41" s="58"/>
      <c r="Y41" s="58"/>
      <c r="Z41" s="58"/>
      <c r="AA41" s="58"/>
      <c r="AB41" s="58"/>
      <c r="AC41" s="58"/>
      <c r="AD41" s="58"/>
      <c r="AE41" s="58"/>
      <c r="AF41" s="58"/>
      <c r="AG41" s="58"/>
      <c r="AH41" s="58"/>
      <c r="AI41" s="58"/>
      <c r="AJ41" s="58"/>
      <c r="AK41" s="58"/>
      <c r="AL41" s="58"/>
      <c r="AM41" s="58"/>
      <c r="AN41" s="59"/>
    </row>
    <row r="42" spans="1:43">
      <c r="A42" s="74"/>
      <c r="B42" s="23"/>
      <c r="C42" s="129"/>
      <c r="D42" s="131"/>
      <c r="E42" s="130"/>
      <c r="F42" s="31"/>
      <c r="G42" s="32"/>
      <c r="H42" s="67">
        <f t="shared" si="0"/>
        <v>999.25</v>
      </c>
      <c r="I42" s="43"/>
      <c r="J42" s="44"/>
      <c r="K42" s="71">
        <f t="shared" si="1"/>
        <v>-3.0999999999999872</v>
      </c>
      <c r="L42" s="122"/>
      <c r="M42" s="123"/>
      <c r="N42" s="123"/>
      <c r="O42" s="123"/>
      <c r="P42" s="123"/>
      <c r="Q42" s="123"/>
      <c r="R42" s="123"/>
      <c r="S42" s="123"/>
      <c r="T42" s="124"/>
      <c r="U42" s="80"/>
      <c r="V42" s="58"/>
      <c r="W42" s="58"/>
      <c r="X42" s="58"/>
      <c r="Y42" s="58"/>
      <c r="Z42" s="58"/>
      <c r="AA42" s="58"/>
      <c r="AB42" s="58"/>
      <c r="AC42" s="58"/>
      <c r="AD42" s="58"/>
      <c r="AE42" s="58"/>
      <c r="AF42" s="58"/>
      <c r="AG42" s="58"/>
      <c r="AH42" s="58"/>
      <c r="AI42" s="58"/>
      <c r="AJ42" s="58"/>
      <c r="AK42" s="58"/>
      <c r="AL42" s="58"/>
      <c r="AM42" s="58"/>
      <c r="AN42" s="59"/>
    </row>
    <row r="43" spans="1:43">
      <c r="A43" s="74"/>
      <c r="B43" s="23"/>
      <c r="C43" s="129"/>
      <c r="D43" s="131"/>
      <c r="E43" s="130"/>
      <c r="F43" s="31"/>
      <c r="G43" s="32"/>
      <c r="H43" s="67">
        <f t="shared" si="0"/>
        <v>999.25</v>
      </c>
      <c r="I43" s="43"/>
      <c r="J43" s="44"/>
      <c r="K43" s="71">
        <f t="shared" si="1"/>
        <v>-3.0999999999999872</v>
      </c>
      <c r="L43" s="122"/>
      <c r="M43" s="123"/>
      <c r="N43" s="123"/>
      <c r="O43" s="123"/>
      <c r="P43" s="123"/>
      <c r="Q43" s="123"/>
      <c r="R43" s="123"/>
      <c r="S43" s="123"/>
      <c r="T43" s="124"/>
      <c r="U43" s="80"/>
      <c r="V43" s="58"/>
      <c r="W43" s="58"/>
      <c r="X43" s="58"/>
      <c r="Y43" s="58"/>
      <c r="Z43" s="58"/>
      <c r="AA43" s="58"/>
      <c r="AB43" s="58"/>
      <c r="AC43" s="58"/>
      <c r="AD43" s="58"/>
      <c r="AE43" s="58"/>
      <c r="AF43" s="58"/>
      <c r="AG43" s="58"/>
      <c r="AH43" s="58"/>
      <c r="AI43" s="58"/>
      <c r="AJ43" s="58"/>
      <c r="AK43" s="58"/>
      <c r="AL43" s="58"/>
      <c r="AM43" s="58"/>
      <c r="AN43" s="59"/>
      <c r="AQ43" s="266" t="s">
        <v>154</v>
      </c>
    </row>
    <row r="44" spans="1:43">
      <c r="A44" s="74"/>
      <c r="B44" s="23"/>
      <c r="C44" s="129"/>
      <c r="D44" s="131"/>
      <c r="E44" s="130"/>
      <c r="F44" s="31"/>
      <c r="G44" s="32"/>
      <c r="H44" s="67">
        <f t="shared" si="0"/>
        <v>999.25</v>
      </c>
      <c r="I44" s="43"/>
      <c r="J44" s="44"/>
      <c r="K44" s="71">
        <f t="shared" si="1"/>
        <v>-3.0999999999999872</v>
      </c>
      <c r="L44" s="122"/>
      <c r="M44" s="123"/>
      <c r="N44" s="123"/>
      <c r="O44" s="123"/>
      <c r="P44" s="123"/>
      <c r="Q44" s="123"/>
      <c r="R44" s="123"/>
      <c r="S44" s="123"/>
      <c r="T44" s="124"/>
      <c r="U44" s="80"/>
      <c r="V44" s="58"/>
      <c r="W44" s="58"/>
      <c r="X44" s="58"/>
      <c r="Y44" s="58"/>
      <c r="Z44" s="58"/>
      <c r="AA44" s="58"/>
      <c r="AB44" s="58"/>
      <c r="AC44" s="58"/>
      <c r="AD44" s="58"/>
      <c r="AE44" s="58"/>
      <c r="AF44" s="58"/>
      <c r="AG44" s="58"/>
      <c r="AH44" s="58"/>
      <c r="AI44" s="58"/>
      <c r="AJ44" s="58"/>
      <c r="AK44" s="58"/>
      <c r="AL44" s="58"/>
      <c r="AM44" s="58"/>
      <c r="AN44" s="59"/>
    </row>
    <row r="45" spans="1:43">
      <c r="A45" s="74"/>
      <c r="B45" s="23"/>
      <c r="C45" s="129"/>
      <c r="D45" s="131"/>
      <c r="E45" s="130"/>
      <c r="F45" s="31"/>
      <c r="G45" s="32"/>
      <c r="H45" s="67">
        <f t="shared" si="0"/>
        <v>999.25</v>
      </c>
      <c r="I45" s="43"/>
      <c r="J45" s="44"/>
      <c r="K45" s="71">
        <f t="shared" si="1"/>
        <v>-3.0999999999999872</v>
      </c>
      <c r="L45" s="122"/>
      <c r="M45" s="123"/>
      <c r="N45" s="123"/>
      <c r="O45" s="123"/>
      <c r="P45" s="123"/>
      <c r="Q45" s="123"/>
      <c r="R45" s="123"/>
      <c r="S45" s="123"/>
      <c r="T45" s="124"/>
      <c r="U45" s="80"/>
      <c r="V45" s="58"/>
      <c r="W45" s="58"/>
      <c r="X45" s="58"/>
      <c r="Y45" s="58"/>
      <c r="Z45" s="58"/>
      <c r="AA45" s="58"/>
      <c r="AB45" s="58"/>
      <c r="AC45" s="58"/>
      <c r="AD45" s="58"/>
      <c r="AE45" s="58"/>
      <c r="AF45" s="58"/>
      <c r="AG45" s="58"/>
      <c r="AH45" s="58"/>
      <c r="AI45" s="58"/>
      <c r="AJ45" s="58"/>
      <c r="AK45" s="58"/>
      <c r="AL45" s="58"/>
      <c r="AM45" s="58"/>
      <c r="AN45" s="59"/>
    </row>
    <row r="46" spans="1:43">
      <c r="A46" s="74"/>
      <c r="B46" s="23"/>
      <c r="C46" s="129"/>
      <c r="D46" s="131"/>
      <c r="E46" s="130"/>
      <c r="F46" s="31"/>
      <c r="G46" s="32"/>
      <c r="H46" s="67">
        <f t="shared" si="0"/>
        <v>999.25</v>
      </c>
      <c r="I46" s="43"/>
      <c r="J46" s="44"/>
      <c r="K46" s="71">
        <f t="shared" si="1"/>
        <v>-3.0999999999999872</v>
      </c>
      <c r="L46" s="122"/>
      <c r="M46" s="123"/>
      <c r="N46" s="123"/>
      <c r="O46" s="123"/>
      <c r="P46" s="123"/>
      <c r="Q46" s="123"/>
      <c r="R46" s="123"/>
      <c r="S46" s="123"/>
      <c r="T46" s="124"/>
      <c r="U46" s="80"/>
      <c r="V46" s="58"/>
      <c r="W46" s="58"/>
      <c r="X46" s="58"/>
      <c r="Y46" s="58"/>
      <c r="Z46" s="58"/>
      <c r="AA46" s="58"/>
      <c r="AB46" s="58"/>
      <c r="AC46" s="58"/>
      <c r="AD46" s="58"/>
      <c r="AE46" s="58"/>
      <c r="AF46" s="58"/>
      <c r="AG46" s="58"/>
      <c r="AH46" s="58"/>
      <c r="AI46" s="58"/>
      <c r="AJ46" s="58"/>
      <c r="AK46" s="58"/>
      <c r="AL46" s="58"/>
      <c r="AM46" s="58"/>
      <c r="AN46" s="59"/>
    </row>
    <row r="47" spans="1:43">
      <c r="A47" s="74"/>
      <c r="B47" s="23"/>
      <c r="C47" s="129"/>
      <c r="D47" s="131"/>
      <c r="E47" s="130"/>
      <c r="F47" s="31"/>
      <c r="G47" s="32"/>
      <c r="H47" s="67">
        <f t="shared" si="0"/>
        <v>999.25</v>
      </c>
      <c r="I47" s="43"/>
      <c r="J47" s="44"/>
      <c r="K47" s="71">
        <f t="shared" si="1"/>
        <v>-3.0999999999999872</v>
      </c>
      <c r="L47" s="122"/>
      <c r="M47" s="123"/>
      <c r="N47" s="123"/>
      <c r="O47" s="123"/>
      <c r="P47" s="123"/>
      <c r="Q47" s="123"/>
      <c r="R47" s="123"/>
      <c r="S47" s="123"/>
      <c r="T47" s="124"/>
      <c r="U47" s="80"/>
      <c r="V47" s="58"/>
      <c r="W47" s="58"/>
      <c r="X47" s="58"/>
      <c r="Y47" s="58"/>
      <c r="Z47" s="58"/>
      <c r="AA47" s="58"/>
      <c r="AB47" s="58"/>
      <c r="AC47" s="58"/>
      <c r="AD47" s="58"/>
      <c r="AE47" s="58"/>
      <c r="AF47" s="58"/>
      <c r="AG47" s="58"/>
      <c r="AH47" s="58"/>
      <c r="AI47" s="58"/>
      <c r="AJ47" s="58"/>
      <c r="AK47" s="58"/>
      <c r="AL47" s="58"/>
      <c r="AM47" s="58"/>
      <c r="AN47" s="59"/>
    </row>
    <row r="48" spans="1:43">
      <c r="A48" s="74"/>
      <c r="B48" s="23"/>
      <c r="C48" s="129"/>
      <c r="D48" s="131"/>
      <c r="E48" s="130"/>
      <c r="F48" s="31"/>
      <c r="G48" s="32"/>
      <c r="H48" s="67">
        <f t="shared" si="0"/>
        <v>999.25</v>
      </c>
      <c r="I48" s="43"/>
      <c r="J48" s="44"/>
      <c r="K48" s="71">
        <f t="shared" si="1"/>
        <v>-3.0999999999999872</v>
      </c>
      <c r="L48" s="122"/>
      <c r="M48" s="123"/>
      <c r="N48" s="123"/>
      <c r="O48" s="123"/>
      <c r="P48" s="123"/>
      <c r="Q48" s="123"/>
      <c r="R48" s="123"/>
      <c r="S48" s="123"/>
      <c r="T48" s="124"/>
      <c r="U48" s="80"/>
      <c r="V48" s="58"/>
      <c r="W48" s="58"/>
      <c r="X48" s="58"/>
      <c r="Y48" s="58"/>
      <c r="Z48" s="58"/>
      <c r="AA48" s="58"/>
      <c r="AB48" s="58"/>
      <c r="AC48" s="58"/>
      <c r="AD48" s="58"/>
      <c r="AE48" s="58"/>
      <c r="AF48" s="58"/>
      <c r="AG48" s="58"/>
      <c r="AH48" s="58"/>
      <c r="AI48" s="58"/>
      <c r="AJ48" s="58"/>
      <c r="AK48" s="58"/>
      <c r="AL48" s="58"/>
      <c r="AM48" s="58"/>
      <c r="AN48" s="59"/>
    </row>
    <row r="49" spans="1:40">
      <c r="A49" s="74"/>
      <c r="B49" s="23"/>
      <c r="C49" s="129"/>
      <c r="D49" s="131"/>
      <c r="E49" s="130"/>
      <c r="F49" s="31"/>
      <c r="G49" s="32"/>
      <c r="H49" s="67">
        <f t="shared" si="0"/>
        <v>999.25</v>
      </c>
      <c r="I49" s="43"/>
      <c r="J49" s="44"/>
      <c r="K49" s="71">
        <f t="shared" si="1"/>
        <v>-3.0999999999999872</v>
      </c>
      <c r="L49" s="122"/>
      <c r="M49" s="123"/>
      <c r="N49" s="123"/>
      <c r="O49" s="123"/>
      <c r="P49" s="123"/>
      <c r="Q49" s="123"/>
      <c r="R49" s="123"/>
      <c r="S49" s="123"/>
      <c r="T49" s="124"/>
      <c r="U49" s="80"/>
      <c r="V49" s="58"/>
      <c r="W49" s="58"/>
      <c r="X49" s="58"/>
      <c r="Y49" s="58"/>
      <c r="Z49" s="58"/>
      <c r="AA49" s="58"/>
      <c r="AB49" s="58"/>
      <c r="AC49" s="58"/>
      <c r="AD49" s="58"/>
      <c r="AE49" s="58"/>
      <c r="AF49" s="58"/>
      <c r="AG49" s="58"/>
      <c r="AH49" s="58"/>
      <c r="AI49" s="58"/>
      <c r="AJ49" s="58"/>
      <c r="AK49" s="58"/>
      <c r="AL49" s="58"/>
      <c r="AM49" s="58"/>
      <c r="AN49" s="59"/>
    </row>
    <row r="50" spans="1:40">
      <c r="A50" s="74"/>
      <c r="B50" s="23"/>
      <c r="C50" s="129"/>
      <c r="D50" s="131"/>
      <c r="E50" s="130"/>
      <c r="F50" s="31"/>
      <c r="G50" s="32"/>
      <c r="H50" s="67">
        <f t="shared" si="0"/>
        <v>999.25</v>
      </c>
      <c r="I50" s="43"/>
      <c r="J50" s="44"/>
      <c r="K50" s="71">
        <f t="shared" si="1"/>
        <v>-3.0999999999999872</v>
      </c>
      <c r="L50" s="122"/>
      <c r="M50" s="123"/>
      <c r="N50" s="123"/>
      <c r="O50" s="123"/>
      <c r="P50" s="123"/>
      <c r="Q50" s="123"/>
      <c r="R50" s="123"/>
      <c r="S50" s="123"/>
      <c r="T50" s="124"/>
      <c r="U50" s="80"/>
      <c r="V50" s="58"/>
      <c r="W50" s="58"/>
      <c r="X50" s="58"/>
      <c r="Y50" s="58"/>
      <c r="Z50" s="58"/>
      <c r="AA50" s="58"/>
      <c r="AB50" s="58"/>
      <c r="AC50" s="58"/>
      <c r="AD50" s="58"/>
      <c r="AE50" s="58"/>
      <c r="AF50" s="58"/>
      <c r="AG50" s="58"/>
      <c r="AH50" s="58"/>
      <c r="AI50" s="58"/>
      <c r="AJ50" s="58"/>
      <c r="AK50" s="58"/>
      <c r="AL50" s="58"/>
      <c r="AM50" s="58"/>
      <c r="AN50" s="59"/>
    </row>
    <row r="51" spans="1:40">
      <c r="A51" s="74"/>
      <c r="B51" s="23"/>
      <c r="C51" s="129"/>
      <c r="D51" s="131"/>
      <c r="E51" s="130"/>
      <c r="F51" s="31"/>
      <c r="G51" s="32"/>
      <c r="H51" s="67">
        <f t="shared" si="0"/>
        <v>999.25</v>
      </c>
      <c r="I51" s="43"/>
      <c r="J51" s="44"/>
      <c r="K51" s="71">
        <f t="shared" si="1"/>
        <v>-3.0999999999999872</v>
      </c>
      <c r="L51" s="122"/>
      <c r="M51" s="123"/>
      <c r="N51" s="123"/>
      <c r="O51" s="123"/>
      <c r="P51" s="123"/>
      <c r="Q51" s="123"/>
      <c r="R51" s="123"/>
      <c r="S51" s="123"/>
      <c r="T51" s="124"/>
      <c r="U51" s="80"/>
      <c r="V51" s="58"/>
      <c r="W51" s="58"/>
      <c r="X51" s="58"/>
      <c r="Y51" s="58"/>
      <c r="Z51" s="58"/>
      <c r="AA51" s="58"/>
      <c r="AB51" s="58"/>
      <c r="AC51" s="58"/>
      <c r="AD51" s="58"/>
      <c r="AE51" s="58"/>
      <c r="AF51" s="58"/>
      <c r="AG51" s="58"/>
      <c r="AH51" s="58"/>
      <c r="AI51" s="58"/>
      <c r="AJ51" s="58"/>
      <c r="AK51" s="58"/>
      <c r="AL51" s="58"/>
      <c r="AM51" s="58"/>
      <c r="AN51" s="59"/>
    </row>
    <row r="52" spans="1:40">
      <c r="A52" s="74"/>
      <c r="B52" s="23"/>
      <c r="C52" s="129"/>
      <c r="D52" s="131"/>
      <c r="E52" s="130"/>
      <c r="F52" s="31"/>
      <c r="G52" s="32"/>
      <c r="H52" s="67">
        <f t="shared" si="0"/>
        <v>999.25</v>
      </c>
      <c r="I52" s="43"/>
      <c r="J52" s="44"/>
      <c r="K52" s="71">
        <f t="shared" si="1"/>
        <v>-3.0999999999999872</v>
      </c>
      <c r="L52" s="122"/>
      <c r="M52" s="123"/>
      <c r="N52" s="123"/>
      <c r="O52" s="123"/>
      <c r="P52" s="123"/>
      <c r="Q52" s="123"/>
      <c r="R52" s="123"/>
      <c r="S52" s="123"/>
      <c r="T52" s="124"/>
      <c r="U52" s="80"/>
      <c r="V52" s="58"/>
      <c r="W52" s="58"/>
      <c r="X52" s="58"/>
      <c r="Y52" s="58"/>
      <c r="Z52" s="58"/>
      <c r="AA52" s="58"/>
      <c r="AB52" s="58"/>
      <c r="AC52" s="58"/>
      <c r="AD52" s="58"/>
      <c r="AE52" s="58"/>
      <c r="AF52" s="58"/>
      <c r="AG52" s="58"/>
      <c r="AH52" s="58"/>
      <c r="AI52" s="58"/>
      <c r="AJ52" s="58"/>
      <c r="AK52" s="58"/>
      <c r="AL52" s="58"/>
      <c r="AM52" s="58"/>
      <c r="AN52" s="59"/>
    </row>
    <row r="53" spans="1:40">
      <c r="A53" s="74"/>
      <c r="B53" s="23"/>
      <c r="C53" s="129"/>
      <c r="D53" s="131"/>
      <c r="E53" s="130"/>
      <c r="F53" s="31"/>
      <c r="G53" s="32"/>
      <c r="H53" s="67">
        <f t="shared" si="0"/>
        <v>999.25</v>
      </c>
      <c r="I53" s="43"/>
      <c r="J53" s="44"/>
      <c r="K53" s="71">
        <f t="shared" si="1"/>
        <v>-3.0999999999999872</v>
      </c>
      <c r="L53" s="122"/>
      <c r="M53" s="123"/>
      <c r="N53" s="123"/>
      <c r="O53" s="123"/>
      <c r="P53" s="123"/>
      <c r="Q53" s="123"/>
      <c r="R53" s="123"/>
      <c r="S53" s="123"/>
      <c r="T53" s="124"/>
      <c r="U53" s="80"/>
      <c r="V53" s="58"/>
      <c r="W53" s="58"/>
      <c r="X53" s="58"/>
      <c r="Y53" s="58"/>
      <c r="Z53" s="58"/>
      <c r="AA53" s="58"/>
      <c r="AB53" s="58"/>
      <c r="AC53" s="58"/>
      <c r="AD53" s="58"/>
      <c r="AE53" s="58"/>
      <c r="AF53" s="58"/>
      <c r="AG53" s="58"/>
      <c r="AH53" s="58"/>
      <c r="AI53" s="58"/>
      <c r="AJ53" s="58"/>
      <c r="AK53" s="58"/>
      <c r="AL53" s="58"/>
      <c r="AM53" s="58"/>
      <c r="AN53" s="59"/>
    </row>
    <row r="54" spans="1:40">
      <c r="A54" s="74"/>
      <c r="B54" s="23"/>
      <c r="C54" s="129"/>
      <c r="D54" s="131"/>
      <c r="E54" s="130"/>
      <c r="F54" s="31"/>
      <c r="G54" s="32"/>
      <c r="H54" s="67">
        <f t="shared" si="0"/>
        <v>999.25</v>
      </c>
      <c r="I54" s="43"/>
      <c r="J54" s="44"/>
      <c r="K54" s="71">
        <f t="shared" si="1"/>
        <v>-3.0999999999999872</v>
      </c>
      <c r="L54" s="122"/>
      <c r="M54" s="123"/>
      <c r="N54" s="123"/>
      <c r="O54" s="123"/>
      <c r="P54" s="123"/>
      <c r="Q54" s="123"/>
      <c r="R54" s="123"/>
      <c r="S54" s="123"/>
      <c r="T54" s="124"/>
      <c r="U54" s="80"/>
      <c r="V54" s="58"/>
      <c r="W54" s="58"/>
      <c r="X54" s="58"/>
      <c r="Y54" s="58"/>
      <c r="Z54" s="58"/>
      <c r="AA54" s="58"/>
      <c r="AB54" s="58"/>
      <c r="AC54" s="58"/>
      <c r="AD54" s="58"/>
      <c r="AE54" s="58"/>
      <c r="AF54" s="58"/>
      <c r="AG54" s="58"/>
      <c r="AH54" s="58"/>
      <c r="AI54" s="58"/>
      <c r="AJ54" s="58"/>
      <c r="AK54" s="58"/>
      <c r="AL54" s="58"/>
      <c r="AM54" s="58"/>
      <c r="AN54" s="59"/>
    </row>
    <row r="55" spans="1:40">
      <c r="A55" s="74"/>
      <c r="B55" s="23"/>
      <c r="C55" s="129"/>
      <c r="D55" s="131"/>
      <c r="E55" s="130"/>
      <c r="F55" s="31"/>
      <c r="G55" s="32"/>
      <c r="H55" s="67">
        <f t="shared" si="0"/>
        <v>999.25</v>
      </c>
      <c r="I55" s="43"/>
      <c r="J55" s="44"/>
      <c r="K55" s="71">
        <f t="shared" si="1"/>
        <v>-3.0999999999999872</v>
      </c>
      <c r="L55" s="122"/>
      <c r="M55" s="123"/>
      <c r="N55" s="123"/>
      <c r="O55" s="123"/>
      <c r="P55" s="123"/>
      <c r="Q55" s="123"/>
      <c r="R55" s="123"/>
      <c r="S55" s="123"/>
      <c r="T55" s="124"/>
      <c r="U55" s="80"/>
      <c r="V55" s="58"/>
      <c r="W55" s="58"/>
      <c r="X55" s="58"/>
      <c r="Y55" s="58"/>
      <c r="Z55" s="58"/>
      <c r="AA55" s="58"/>
      <c r="AB55" s="58"/>
      <c r="AC55" s="58"/>
      <c r="AD55" s="58"/>
      <c r="AE55" s="58"/>
      <c r="AF55" s="58"/>
      <c r="AG55" s="58"/>
      <c r="AH55" s="58"/>
      <c r="AI55" s="58"/>
      <c r="AJ55" s="58"/>
      <c r="AK55" s="58"/>
      <c r="AL55" s="58"/>
      <c r="AM55" s="58"/>
      <c r="AN55" s="59"/>
    </row>
    <row r="56" spans="1:40">
      <c r="A56" s="74"/>
      <c r="B56" s="23"/>
      <c r="C56" s="129"/>
      <c r="D56" s="131"/>
      <c r="E56" s="130"/>
      <c r="F56" s="31"/>
      <c r="G56" s="32"/>
      <c r="H56" s="67">
        <f t="shared" si="0"/>
        <v>999.25</v>
      </c>
      <c r="I56" s="43"/>
      <c r="J56" s="44"/>
      <c r="K56" s="71">
        <f t="shared" si="1"/>
        <v>-3.0999999999999872</v>
      </c>
      <c r="L56" s="122"/>
      <c r="M56" s="123"/>
      <c r="N56" s="123"/>
      <c r="O56" s="123"/>
      <c r="P56" s="123"/>
      <c r="Q56" s="123"/>
      <c r="R56" s="123"/>
      <c r="S56" s="123"/>
      <c r="T56" s="124"/>
      <c r="U56" s="80"/>
      <c r="V56" s="58"/>
      <c r="W56" s="58"/>
      <c r="X56" s="58"/>
      <c r="Y56" s="58"/>
      <c r="Z56" s="58"/>
      <c r="AA56" s="58"/>
      <c r="AB56" s="58"/>
      <c r="AC56" s="58"/>
      <c r="AD56" s="58"/>
      <c r="AE56" s="58"/>
      <c r="AF56" s="58"/>
      <c r="AG56" s="58"/>
      <c r="AH56" s="58"/>
      <c r="AI56" s="58"/>
      <c r="AJ56" s="58"/>
      <c r="AK56" s="58"/>
      <c r="AL56" s="58"/>
      <c r="AM56" s="58"/>
      <c r="AN56" s="59"/>
    </row>
    <row r="57" spans="1:40">
      <c r="A57" s="74"/>
      <c r="B57" s="23"/>
      <c r="C57" s="129"/>
      <c r="D57" s="131"/>
      <c r="E57" s="130"/>
      <c r="F57" s="31"/>
      <c r="G57" s="32"/>
      <c r="H57" s="67">
        <f t="shared" si="0"/>
        <v>999.25</v>
      </c>
      <c r="I57" s="43"/>
      <c r="J57" s="44"/>
      <c r="K57" s="71">
        <f t="shared" si="1"/>
        <v>-3.0999999999999872</v>
      </c>
      <c r="L57" s="122"/>
      <c r="M57" s="123"/>
      <c r="N57" s="123"/>
      <c r="O57" s="123"/>
      <c r="P57" s="123"/>
      <c r="Q57" s="123"/>
      <c r="R57" s="123"/>
      <c r="S57" s="123"/>
      <c r="T57" s="124"/>
      <c r="U57" s="80"/>
      <c r="V57" s="58"/>
      <c r="W57" s="58"/>
      <c r="X57" s="58"/>
      <c r="Y57" s="58"/>
      <c r="Z57" s="58"/>
      <c r="AA57" s="58"/>
      <c r="AB57" s="58"/>
      <c r="AC57" s="58"/>
      <c r="AD57" s="58"/>
      <c r="AE57" s="58"/>
      <c r="AF57" s="58"/>
      <c r="AG57" s="58"/>
      <c r="AH57" s="58"/>
      <c r="AI57" s="58"/>
      <c r="AJ57" s="58"/>
      <c r="AK57" s="58"/>
      <c r="AL57" s="58"/>
      <c r="AM57" s="58"/>
      <c r="AN57" s="59"/>
    </row>
    <row r="58" spans="1:40">
      <c r="A58" s="74"/>
      <c r="B58" s="23"/>
      <c r="C58" s="129"/>
      <c r="D58" s="131"/>
      <c r="E58" s="130"/>
      <c r="F58" s="31"/>
      <c r="G58" s="32"/>
      <c r="H58" s="67">
        <f t="shared" si="0"/>
        <v>999.25</v>
      </c>
      <c r="I58" s="43"/>
      <c r="J58" s="44"/>
      <c r="K58" s="71">
        <f t="shared" si="1"/>
        <v>-3.0999999999999872</v>
      </c>
      <c r="L58" s="122"/>
      <c r="M58" s="123"/>
      <c r="N58" s="123"/>
      <c r="O58" s="123"/>
      <c r="P58" s="123"/>
      <c r="Q58" s="123"/>
      <c r="R58" s="123"/>
      <c r="S58" s="123"/>
      <c r="T58" s="124"/>
      <c r="U58" s="80"/>
      <c r="V58" s="58"/>
      <c r="W58" s="58"/>
      <c r="X58" s="58"/>
      <c r="Y58" s="58"/>
      <c r="Z58" s="58"/>
      <c r="AA58" s="58"/>
      <c r="AB58" s="58"/>
      <c r="AC58" s="58"/>
      <c r="AD58" s="58"/>
      <c r="AE58" s="58"/>
      <c r="AF58" s="58"/>
      <c r="AG58" s="58"/>
      <c r="AH58" s="58"/>
      <c r="AI58" s="58"/>
      <c r="AJ58" s="58"/>
      <c r="AK58" s="58"/>
      <c r="AL58" s="58"/>
      <c r="AM58" s="58"/>
      <c r="AN58" s="59"/>
    </row>
    <row r="59" spans="1:40">
      <c r="A59" s="74"/>
      <c r="B59" s="23"/>
      <c r="C59" s="129"/>
      <c r="D59" s="131"/>
      <c r="E59" s="130"/>
      <c r="F59" s="31"/>
      <c r="G59" s="32"/>
      <c r="H59" s="67">
        <f t="shared" si="0"/>
        <v>999.25</v>
      </c>
      <c r="I59" s="43"/>
      <c r="J59" s="44"/>
      <c r="K59" s="71">
        <f t="shared" si="1"/>
        <v>-3.0999999999999872</v>
      </c>
      <c r="L59" s="122"/>
      <c r="M59" s="123"/>
      <c r="N59" s="123"/>
      <c r="O59" s="123"/>
      <c r="P59" s="123"/>
      <c r="Q59" s="123"/>
      <c r="R59" s="123"/>
      <c r="S59" s="123"/>
      <c r="T59" s="124"/>
      <c r="U59" s="80"/>
      <c r="V59" s="58"/>
      <c r="W59" s="58"/>
      <c r="X59" s="58"/>
      <c r="Y59" s="58"/>
      <c r="Z59" s="58"/>
      <c r="AA59" s="58"/>
      <c r="AB59" s="58"/>
      <c r="AC59" s="58"/>
      <c r="AD59" s="58"/>
      <c r="AE59" s="58"/>
      <c r="AF59" s="58"/>
      <c r="AG59" s="58"/>
      <c r="AH59" s="58"/>
      <c r="AI59" s="58"/>
      <c r="AJ59" s="58"/>
      <c r="AK59" s="58"/>
      <c r="AL59" s="58"/>
      <c r="AM59" s="58"/>
      <c r="AN59" s="59"/>
    </row>
    <row r="60" spans="1:40">
      <c r="A60" s="74"/>
      <c r="B60" s="23"/>
      <c r="C60" s="129"/>
      <c r="D60" s="131"/>
      <c r="E60" s="130"/>
      <c r="F60" s="31"/>
      <c r="G60" s="32"/>
      <c r="H60" s="67">
        <f t="shared" si="0"/>
        <v>999.25</v>
      </c>
      <c r="I60" s="43"/>
      <c r="J60" s="44"/>
      <c r="K60" s="71">
        <f t="shared" si="1"/>
        <v>-3.0999999999999872</v>
      </c>
      <c r="L60" s="122"/>
      <c r="M60" s="123"/>
      <c r="N60" s="123"/>
      <c r="O60" s="123"/>
      <c r="P60" s="123"/>
      <c r="Q60" s="123"/>
      <c r="R60" s="123"/>
      <c r="S60" s="123"/>
      <c r="T60" s="124"/>
      <c r="U60" s="80"/>
      <c r="V60" s="58"/>
      <c r="W60" s="58"/>
      <c r="X60" s="58"/>
      <c r="Y60" s="58"/>
      <c r="Z60" s="58"/>
      <c r="AA60" s="58"/>
      <c r="AB60" s="58"/>
      <c r="AC60" s="58"/>
      <c r="AD60" s="58"/>
      <c r="AE60" s="58"/>
      <c r="AF60" s="58"/>
      <c r="AG60" s="58"/>
      <c r="AH60" s="58"/>
      <c r="AI60" s="58"/>
      <c r="AJ60" s="58"/>
      <c r="AK60" s="58"/>
      <c r="AL60" s="58"/>
      <c r="AM60" s="58"/>
      <c r="AN60" s="59"/>
    </row>
    <row r="61" spans="1:40">
      <c r="A61" s="74"/>
      <c r="B61" s="23"/>
      <c r="C61" s="129"/>
      <c r="D61" s="131"/>
      <c r="E61" s="130"/>
      <c r="F61" s="31"/>
      <c r="G61" s="32"/>
      <c r="H61" s="67">
        <f t="shared" si="0"/>
        <v>999.25</v>
      </c>
      <c r="I61" s="43"/>
      <c r="J61" s="44"/>
      <c r="K61" s="71">
        <f t="shared" si="1"/>
        <v>-3.0999999999999872</v>
      </c>
      <c r="L61" s="122"/>
      <c r="M61" s="123"/>
      <c r="N61" s="123"/>
      <c r="O61" s="123"/>
      <c r="P61" s="123"/>
      <c r="Q61" s="123"/>
      <c r="R61" s="123"/>
      <c r="S61" s="123"/>
      <c r="T61" s="124"/>
      <c r="U61" s="80"/>
      <c r="V61" s="58"/>
      <c r="W61" s="58"/>
      <c r="X61" s="58"/>
      <c r="Y61" s="58"/>
      <c r="Z61" s="58"/>
      <c r="AA61" s="58"/>
      <c r="AB61" s="58"/>
      <c r="AC61" s="58"/>
      <c r="AD61" s="58"/>
      <c r="AE61" s="58"/>
      <c r="AF61" s="58"/>
      <c r="AG61" s="58"/>
      <c r="AH61" s="58"/>
      <c r="AI61" s="58"/>
      <c r="AJ61" s="58"/>
      <c r="AK61" s="58"/>
      <c r="AL61" s="58"/>
      <c r="AM61" s="58"/>
      <c r="AN61" s="59"/>
    </row>
    <row r="62" spans="1:40">
      <c r="A62" s="74"/>
      <c r="B62" s="23"/>
      <c r="C62" s="129"/>
      <c r="D62" s="131"/>
      <c r="E62" s="130"/>
      <c r="F62" s="31"/>
      <c r="G62" s="32"/>
      <c r="H62" s="67">
        <f t="shared" si="0"/>
        <v>999.25</v>
      </c>
      <c r="I62" s="43"/>
      <c r="J62" s="44"/>
      <c r="K62" s="71">
        <f t="shared" si="1"/>
        <v>-3.0999999999999872</v>
      </c>
      <c r="L62" s="122"/>
      <c r="M62" s="123"/>
      <c r="N62" s="123"/>
      <c r="O62" s="123"/>
      <c r="P62" s="123"/>
      <c r="Q62" s="123"/>
      <c r="R62" s="123"/>
      <c r="S62" s="123"/>
      <c r="T62" s="124"/>
      <c r="U62" s="80"/>
      <c r="V62" s="58"/>
      <c r="W62" s="58"/>
      <c r="X62" s="58"/>
      <c r="Y62" s="58"/>
      <c r="Z62" s="58"/>
      <c r="AA62" s="58"/>
      <c r="AB62" s="58"/>
      <c r="AC62" s="58"/>
      <c r="AD62" s="58"/>
      <c r="AE62" s="58"/>
      <c r="AF62" s="58"/>
      <c r="AG62" s="58"/>
      <c r="AH62" s="58"/>
      <c r="AI62" s="58"/>
      <c r="AJ62" s="58"/>
      <c r="AK62" s="58"/>
      <c r="AL62" s="58"/>
      <c r="AM62" s="58"/>
      <c r="AN62" s="59"/>
    </row>
    <row r="63" spans="1:40">
      <c r="A63" s="74"/>
      <c r="B63" s="23"/>
      <c r="C63" s="129"/>
      <c r="D63" s="131"/>
      <c r="E63" s="130"/>
      <c r="F63" s="31"/>
      <c r="G63" s="32"/>
      <c r="H63" s="67">
        <f t="shared" si="0"/>
        <v>999.25</v>
      </c>
      <c r="I63" s="43"/>
      <c r="J63" s="44"/>
      <c r="K63" s="71">
        <f t="shared" si="1"/>
        <v>-3.0999999999999872</v>
      </c>
      <c r="L63" s="122"/>
      <c r="M63" s="123"/>
      <c r="N63" s="123"/>
      <c r="O63" s="123"/>
      <c r="P63" s="123"/>
      <c r="Q63" s="123"/>
      <c r="R63" s="123"/>
      <c r="S63" s="123"/>
      <c r="T63" s="124"/>
      <c r="U63" s="80"/>
      <c r="V63" s="58"/>
      <c r="W63" s="58"/>
      <c r="X63" s="58"/>
      <c r="Y63" s="58"/>
      <c r="Z63" s="58"/>
      <c r="AA63" s="58"/>
      <c r="AB63" s="58"/>
      <c r="AC63" s="58"/>
      <c r="AD63" s="58"/>
      <c r="AE63" s="58"/>
      <c r="AF63" s="58"/>
      <c r="AG63" s="58"/>
      <c r="AH63" s="58"/>
      <c r="AI63" s="58"/>
      <c r="AJ63" s="58"/>
      <c r="AK63" s="58"/>
      <c r="AL63" s="58"/>
      <c r="AM63" s="58"/>
      <c r="AN63" s="59"/>
    </row>
    <row r="64" spans="1:40">
      <c r="A64" s="74"/>
      <c r="B64" s="23"/>
      <c r="C64" s="129"/>
      <c r="D64" s="131"/>
      <c r="E64" s="130"/>
      <c r="F64" s="31"/>
      <c r="G64" s="32"/>
      <c r="H64" s="67">
        <f t="shared" si="0"/>
        <v>999.25</v>
      </c>
      <c r="I64" s="43"/>
      <c r="J64" s="44"/>
      <c r="K64" s="71">
        <f t="shared" si="1"/>
        <v>-3.0999999999999872</v>
      </c>
      <c r="L64" s="122"/>
      <c r="M64" s="123"/>
      <c r="N64" s="123"/>
      <c r="O64" s="123"/>
      <c r="P64" s="123"/>
      <c r="Q64" s="123"/>
      <c r="R64" s="123"/>
      <c r="S64" s="123"/>
      <c r="T64" s="124"/>
      <c r="U64" s="80"/>
      <c r="V64" s="58"/>
      <c r="W64" s="58"/>
      <c r="X64" s="58"/>
      <c r="Y64" s="58"/>
      <c r="Z64" s="58"/>
      <c r="AA64" s="58"/>
      <c r="AB64" s="58"/>
      <c r="AC64" s="58"/>
      <c r="AD64" s="58"/>
      <c r="AE64" s="58"/>
      <c r="AF64" s="58"/>
      <c r="AG64" s="58"/>
      <c r="AH64" s="58"/>
      <c r="AI64" s="58"/>
      <c r="AJ64" s="58"/>
      <c r="AK64" s="58"/>
      <c r="AL64" s="58"/>
      <c r="AM64" s="58"/>
      <c r="AN64" s="59"/>
    </row>
    <row r="65" spans="1:40">
      <c r="A65" s="74"/>
      <c r="B65" s="23"/>
      <c r="C65" s="129"/>
      <c r="D65" s="131"/>
      <c r="E65" s="130"/>
      <c r="F65" s="31"/>
      <c r="G65" s="32"/>
      <c r="H65" s="67">
        <f t="shared" si="0"/>
        <v>999.25</v>
      </c>
      <c r="I65" s="43"/>
      <c r="J65" s="44"/>
      <c r="K65" s="71">
        <f t="shared" si="1"/>
        <v>-3.0999999999999872</v>
      </c>
      <c r="L65" s="122"/>
      <c r="M65" s="123"/>
      <c r="N65" s="123"/>
      <c r="O65" s="123"/>
      <c r="P65" s="123"/>
      <c r="Q65" s="123"/>
      <c r="R65" s="123"/>
      <c r="S65" s="123"/>
      <c r="T65" s="124"/>
      <c r="U65" s="80"/>
      <c r="V65" s="58"/>
      <c r="W65" s="58"/>
      <c r="X65" s="58"/>
      <c r="Y65" s="58"/>
      <c r="Z65" s="58"/>
      <c r="AA65" s="58"/>
      <c r="AB65" s="58"/>
      <c r="AC65" s="58"/>
      <c r="AD65" s="58"/>
      <c r="AE65" s="58"/>
      <c r="AF65" s="58"/>
      <c r="AG65" s="58"/>
      <c r="AH65" s="58"/>
      <c r="AI65" s="58"/>
      <c r="AJ65" s="58"/>
      <c r="AK65" s="58"/>
      <c r="AL65" s="58"/>
      <c r="AM65" s="58"/>
      <c r="AN65" s="59"/>
    </row>
    <row r="66" spans="1:40">
      <c r="A66" s="74"/>
      <c r="B66" s="23"/>
      <c r="C66" s="129"/>
      <c r="D66" s="131"/>
      <c r="E66" s="130"/>
      <c r="F66" s="31"/>
      <c r="G66" s="32"/>
      <c r="H66" s="67">
        <f t="shared" si="0"/>
        <v>999.25</v>
      </c>
      <c r="I66" s="43"/>
      <c r="J66" s="44"/>
      <c r="K66" s="71">
        <f t="shared" si="1"/>
        <v>-3.0999999999999872</v>
      </c>
      <c r="L66" s="122"/>
      <c r="M66" s="123"/>
      <c r="N66" s="123"/>
      <c r="O66" s="123"/>
      <c r="P66" s="123"/>
      <c r="Q66" s="123"/>
      <c r="R66" s="123"/>
      <c r="S66" s="123"/>
      <c r="T66" s="124"/>
      <c r="U66" s="80"/>
      <c r="V66" s="58"/>
      <c r="W66" s="58"/>
      <c r="X66" s="58"/>
      <c r="Y66" s="58"/>
      <c r="Z66" s="58"/>
      <c r="AA66" s="58"/>
      <c r="AB66" s="58"/>
      <c r="AC66" s="58"/>
      <c r="AD66" s="58"/>
      <c r="AE66" s="58"/>
      <c r="AF66" s="58"/>
      <c r="AG66" s="58"/>
      <c r="AH66" s="58"/>
      <c r="AI66" s="58"/>
      <c r="AJ66" s="58"/>
      <c r="AK66" s="58"/>
      <c r="AL66" s="58"/>
      <c r="AM66" s="58"/>
      <c r="AN66" s="59"/>
    </row>
    <row r="67" spans="1:40">
      <c r="A67" s="74"/>
      <c r="B67" s="23"/>
      <c r="C67" s="129"/>
      <c r="D67" s="131"/>
      <c r="E67" s="130"/>
      <c r="F67" s="31"/>
      <c r="G67" s="32"/>
      <c r="H67" s="67">
        <f t="shared" si="0"/>
        <v>999.25</v>
      </c>
      <c r="I67" s="43"/>
      <c r="J67" s="44"/>
      <c r="K67" s="71">
        <f t="shared" si="1"/>
        <v>-3.0999999999999872</v>
      </c>
      <c r="L67" s="122"/>
      <c r="M67" s="123"/>
      <c r="N67" s="123"/>
      <c r="O67" s="123"/>
      <c r="P67" s="123"/>
      <c r="Q67" s="123"/>
      <c r="R67" s="123"/>
      <c r="S67" s="123"/>
      <c r="T67" s="124"/>
      <c r="U67" s="80"/>
      <c r="V67" s="58"/>
      <c r="W67" s="58"/>
      <c r="X67" s="58"/>
      <c r="Y67" s="58"/>
      <c r="Z67" s="58"/>
      <c r="AA67" s="58"/>
      <c r="AB67" s="58"/>
      <c r="AC67" s="58"/>
      <c r="AD67" s="58"/>
      <c r="AE67" s="58"/>
      <c r="AF67" s="58"/>
      <c r="AG67" s="58"/>
      <c r="AH67" s="58"/>
      <c r="AI67" s="58"/>
      <c r="AJ67" s="58"/>
      <c r="AK67" s="58"/>
      <c r="AL67" s="58"/>
      <c r="AM67" s="58"/>
      <c r="AN67" s="59"/>
    </row>
    <row r="68" spans="1:40">
      <c r="A68" s="74"/>
      <c r="B68" s="23"/>
      <c r="C68" s="129"/>
      <c r="D68" s="131"/>
      <c r="E68" s="130"/>
      <c r="F68" s="31"/>
      <c r="G68" s="32"/>
      <c r="H68" s="67">
        <f t="shared" si="0"/>
        <v>999.25</v>
      </c>
      <c r="I68" s="43"/>
      <c r="J68" s="44"/>
      <c r="K68" s="71">
        <f t="shared" si="1"/>
        <v>-3.0999999999999872</v>
      </c>
      <c r="L68" s="122"/>
      <c r="M68" s="123"/>
      <c r="N68" s="123"/>
      <c r="O68" s="123"/>
      <c r="P68" s="123"/>
      <c r="Q68" s="123"/>
      <c r="R68" s="123"/>
      <c r="S68" s="123"/>
      <c r="T68" s="124"/>
      <c r="U68" s="80"/>
      <c r="V68" s="58"/>
      <c r="W68" s="58"/>
      <c r="X68" s="58"/>
      <c r="Y68" s="58"/>
      <c r="Z68" s="58"/>
      <c r="AA68" s="58"/>
      <c r="AB68" s="58"/>
      <c r="AC68" s="58"/>
      <c r="AD68" s="58"/>
      <c r="AE68" s="58"/>
      <c r="AF68" s="58"/>
      <c r="AG68" s="58"/>
      <c r="AH68" s="58"/>
      <c r="AI68" s="58"/>
      <c r="AJ68" s="58"/>
      <c r="AK68" s="58"/>
      <c r="AL68" s="58"/>
      <c r="AM68" s="58"/>
      <c r="AN68" s="59"/>
    </row>
    <row r="69" spans="1:40">
      <c r="A69" s="74"/>
      <c r="B69" s="23"/>
      <c r="C69" s="129"/>
      <c r="D69" s="131"/>
      <c r="E69" s="130"/>
      <c r="F69" s="31"/>
      <c r="G69" s="32"/>
      <c r="H69" s="67">
        <f t="shared" si="0"/>
        <v>999.25</v>
      </c>
      <c r="I69" s="43"/>
      <c r="J69" s="44"/>
      <c r="K69" s="71">
        <f t="shared" si="1"/>
        <v>-3.0999999999999872</v>
      </c>
      <c r="L69" s="122"/>
      <c r="M69" s="123"/>
      <c r="N69" s="123"/>
      <c r="O69" s="123"/>
      <c r="P69" s="123"/>
      <c r="Q69" s="123"/>
      <c r="R69" s="123"/>
      <c r="S69" s="123"/>
      <c r="T69" s="124"/>
      <c r="U69" s="80"/>
      <c r="V69" s="58"/>
      <c r="W69" s="58"/>
      <c r="X69" s="58"/>
      <c r="Y69" s="58"/>
      <c r="Z69" s="58"/>
      <c r="AA69" s="58"/>
      <c r="AB69" s="58"/>
      <c r="AC69" s="58"/>
      <c r="AD69" s="58"/>
      <c r="AE69" s="58"/>
      <c r="AF69" s="58"/>
      <c r="AG69" s="58"/>
      <c r="AH69" s="58"/>
      <c r="AI69" s="58"/>
      <c r="AJ69" s="58"/>
      <c r="AK69" s="58"/>
      <c r="AL69" s="58"/>
      <c r="AM69" s="58"/>
      <c r="AN69" s="59"/>
    </row>
    <row r="70" spans="1:40">
      <c r="A70" s="75"/>
      <c r="B70" s="23"/>
      <c r="C70" s="129"/>
      <c r="D70" s="131"/>
      <c r="E70" s="130"/>
      <c r="F70" s="31"/>
      <c r="G70" s="32"/>
      <c r="H70" s="67">
        <f t="shared" si="0"/>
        <v>999.25</v>
      </c>
      <c r="I70" s="43"/>
      <c r="J70" s="44"/>
      <c r="K70" s="71">
        <f t="shared" si="1"/>
        <v>-3.0999999999999872</v>
      </c>
      <c r="L70" s="122"/>
      <c r="M70" s="123"/>
      <c r="N70" s="123"/>
      <c r="O70" s="123"/>
      <c r="P70" s="123"/>
      <c r="Q70" s="123"/>
      <c r="R70" s="123"/>
      <c r="S70" s="123"/>
      <c r="T70" s="124"/>
      <c r="U70" s="80"/>
      <c r="V70" s="58"/>
      <c r="W70" s="58"/>
      <c r="X70" s="58"/>
      <c r="Y70" s="58"/>
      <c r="Z70" s="58"/>
      <c r="AA70" s="58"/>
      <c r="AB70" s="58"/>
      <c r="AC70" s="58"/>
      <c r="AD70" s="58"/>
      <c r="AE70" s="58"/>
      <c r="AF70" s="58"/>
      <c r="AG70" s="58"/>
      <c r="AH70" s="58"/>
      <c r="AI70" s="58"/>
      <c r="AJ70" s="58"/>
      <c r="AK70" s="58"/>
      <c r="AL70" s="58"/>
      <c r="AM70" s="58"/>
      <c r="AN70" s="59"/>
    </row>
    <row r="71" spans="1:40">
      <c r="A71" s="75"/>
      <c r="B71" s="23"/>
      <c r="C71" s="129"/>
      <c r="D71" s="131"/>
      <c r="E71" s="130"/>
      <c r="F71" s="31"/>
      <c r="G71" s="32"/>
      <c r="H71" s="67">
        <f t="shared" si="0"/>
        <v>999.25</v>
      </c>
      <c r="I71" s="43"/>
      <c r="J71" s="44"/>
      <c r="K71" s="71">
        <f t="shared" si="1"/>
        <v>-3.0999999999999872</v>
      </c>
      <c r="L71" s="122"/>
      <c r="M71" s="123"/>
      <c r="N71" s="123"/>
      <c r="O71" s="123"/>
      <c r="P71" s="123"/>
      <c r="Q71" s="123"/>
      <c r="R71" s="123"/>
      <c r="S71" s="123"/>
      <c r="T71" s="124"/>
      <c r="U71" s="80"/>
      <c r="V71" s="58"/>
      <c r="W71" s="58"/>
      <c r="X71" s="58"/>
      <c r="Y71" s="58"/>
      <c r="Z71" s="58"/>
      <c r="AA71" s="58"/>
      <c r="AB71" s="58"/>
      <c r="AC71" s="58"/>
      <c r="AD71" s="58"/>
      <c r="AE71" s="58"/>
      <c r="AF71" s="58"/>
      <c r="AG71" s="58"/>
      <c r="AH71" s="58"/>
      <c r="AI71" s="58"/>
      <c r="AJ71" s="58"/>
      <c r="AK71" s="58"/>
      <c r="AL71" s="58"/>
      <c r="AM71" s="58"/>
      <c r="AN71" s="59"/>
    </row>
    <row r="72" spans="1:40">
      <c r="A72" s="75"/>
      <c r="B72" s="23"/>
      <c r="C72" s="129"/>
      <c r="D72" s="131"/>
      <c r="E72" s="130"/>
      <c r="F72" s="31"/>
      <c r="G72" s="32"/>
      <c r="H72" s="67">
        <f t="shared" ref="H72:H113" si="2">H71+F72-G72</f>
        <v>999.25</v>
      </c>
      <c r="I72" s="43"/>
      <c r="J72" s="44"/>
      <c r="K72" s="71">
        <f t="shared" ref="K72:K114" si="3">K71+I72-J72</f>
        <v>-3.0999999999999872</v>
      </c>
      <c r="L72" s="122"/>
      <c r="M72" s="123"/>
      <c r="N72" s="123"/>
      <c r="O72" s="123"/>
      <c r="P72" s="123"/>
      <c r="Q72" s="123"/>
      <c r="R72" s="123"/>
      <c r="S72" s="123"/>
      <c r="T72" s="124"/>
      <c r="U72" s="80"/>
      <c r="V72" s="58"/>
      <c r="W72" s="58"/>
      <c r="X72" s="58"/>
      <c r="Y72" s="58"/>
      <c r="Z72" s="58"/>
      <c r="AA72" s="58"/>
      <c r="AB72" s="58"/>
      <c r="AC72" s="58"/>
      <c r="AD72" s="58"/>
      <c r="AE72" s="58"/>
      <c r="AF72" s="58"/>
      <c r="AG72" s="58"/>
      <c r="AH72" s="58"/>
      <c r="AI72" s="58"/>
      <c r="AJ72" s="58"/>
      <c r="AK72" s="58"/>
      <c r="AL72" s="58"/>
      <c r="AM72" s="58"/>
      <c r="AN72" s="59"/>
    </row>
    <row r="73" spans="1:40">
      <c r="A73" s="75"/>
      <c r="B73" s="23"/>
      <c r="C73" s="129"/>
      <c r="D73" s="131"/>
      <c r="E73" s="130"/>
      <c r="F73" s="31"/>
      <c r="G73" s="32"/>
      <c r="H73" s="67">
        <f t="shared" si="2"/>
        <v>999.25</v>
      </c>
      <c r="I73" s="43"/>
      <c r="J73" s="44"/>
      <c r="K73" s="71">
        <f t="shared" si="3"/>
        <v>-3.0999999999999872</v>
      </c>
      <c r="L73" s="122"/>
      <c r="M73" s="123"/>
      <c r="N73" s="123"/>
      <c r="O73" s="123"/>
      <c r="P73" s="123"/>
      <c r="Q73" s="123"/>
      <c r="R73" s="123"/>
      <c r="S73" s="123"/>
      <c r="T73" s="124"/>
      <c r="U73" s="80"/>
      <c r="V73" s="58"/>
      <c r="W73" s="58"/>
      <c r="X73" s="58"/>
      <c r="Y73" s="58"/>
      <c r="Z73" s="58"/>
      <c r="AA73" s="58"/>
      <c r="AB73" s="58"/>
      <c r="AC73" s="58"/>
      <c r="AD73" s="58"/>
      <c r="AE73" s="58"/>
      <c r="AF73" s="58"/>
      <c r="AG73" s="58"/>
      <c r="AH73" s="58"/>
      <c r="AI73" s="58"/>
      <c r="AJ73" s="58"/>
      <c r="AK73" s="58"/>
      <c r="AL73" s="58"/>
      <c r="AM73" s="58"/>
      <c r="AN73" s="59"/>
    </row>
    <row r="74" spans="1:40">
      <c r="A74" s="75"/>
      <c r="B74" s="23"/>
      <c r="C74" s="129"/>
      <c r="D74" s="131"/>
      <c r="E74" s="130"/>
      <c r="F74" s="31"/>
      <c r="G74" s="32"/>
      <c r="H74" s="67">
        <f t="shared" si="2"/>
        <v>999.25</v>
      </c>
      <c r="I74" s="43"/>
      <c r="J74" s="44"/>
      <c r="K74" s="71">
        <f t="shared" si="3"/>
        <v>-3.0999999999999872</v>
      </c>
      <c r="L74" s="122"/>
      <c r="M74" s="123"/>
      <c r="N74" s="123"/>
      <c r="O74" s="123"/>
      <c r="P74" s="123"/>
      <c r="Q74" s="123"/>
      <c r="R74" s="123"/>
      <c r="S74" s="123"/>
      <c r="T74" s="124"/>
      <c r="U74" s="80"/>
      <c r="V74" s="58"/>
      <c r="W74" s="58"/>
      <c r="X74" s="58"/>
      <c r="Y74" s="58"/>
      <c r="Z74" s="58"/>
      <c r="AA74" s="58"/>
      <c r="AB74" s="58"/>
      <c r="AC74" s="58"/>
      <c r="AD74" s="58"/>
      <c r="AE74" s="58"/>
      <c r="AF74" s="58"/>
      <c r="AG74" s="58"/>
      <c r="AH74" s="58"/>
      <c r="AI74" s="58"/>
      <c r="AJ74" s="58"/>
      <c r="AK74" s="58"/>
      <c r="AL74" s="58"/>
      <c r="AM74" s="58"/>
      <c r="AN74" s="59"/>
    </row>
    <row r="75" spans="1:40">
      <c r="A75" s="75"/>
      <c r="B75" s="23"/>
      <c r="C75" s="129"/>
      <c r="D75" s="131"/>
      <c r="E75" s="130"/>
      <c r="F75" s="31"/>
      <c r="G75" s="32"/>
      <c r="H75" s="67">
        <f t="shared" si="2"/>
        <v>999.25</v>
      </c>
      <c r="I75" s="43"/>
      <c r="J75" s="44"/>
      <c r="K75" s="71">
        <f t="shared" si="3"/>
        <v>-3.0999999999999872</v>
      </c>
      <c r="L75" s="122"/>
      <c r="M75" s="123"/>
      <c r="N75" s="123"/>
      <c r="O75" s="123"/>
      <c r="P75" s="123"/>
      <c r="Q75" s="123"/>
      <c r="R75" s="123"/>
      <c r="S75" s="123"/>
      <c r="T75" s="124"/>
      <c r="U75" s="80"/>
      <c r="V75" s="58"/>
      <c r="W75" s="58"/>
      <c r="X75" s="58"/>
      <c r="Y75" s="58"/>
      <c r="Z75" s="58"/>
      <c r="AA75" s="58"/>
      <c r="AB75" s="58"/>
      <c r="AC75" s="58"/>
      <c r="AD75" s="58"/>
      <c r="AE75" s="58"/>
      <c r="AF75" s="58"/>
      <c r="AG75" s="58"/>
      <c r="AH75" s="58"/>
      <c r="AI75" s="58"/>
      <c r="AJ75" s="58"/>
      <c r="AK75" s="58"/>
      <c r="AL75" s="58"/>
      <c r="AM75" s="58"/>
      <c r="AN75" s="59"/>
    </row>
    <row r="76" spans="1:40">
      <c r="A76" s="75"/>
      <c r="B76" s="23"/>
      <c r="C76" s="129"/>
      <c r="D76" s="131"/>
      <c r="E76" s="130"/>
      <c r="F76" s="31"/>
      <c r="G76" s="32"/>
      <c r="H76" s="67">
        <f t="shared" si="2"/>
        <v>999.25</v>
      </c>
      <c r="I76" s="43"/>
      <c r="J76" s="44"/>
      <c r="K76" s="71">
        <f t="shared" si="3"/>
        <v>-3.0999999999999872</v>
      </c>
      <c r="L76" s="122"/>
      <c r="M76" s="123"/>
      <c r="N76" s="123"/>
      <c r="O76" s="123"/>
      <c r="P76" s="123"/>
      <c r="Q76" s="123"/>
      <c r="R76" s="123"/>
      <c r="S76" s="123"/>
      <c r="T76" s="124"/>
      <c r="U76" s="80"/>
      <c r="V76" s="58"/>
      <c r="W76" s="58"/>
      <c r="X76" s="58"/>
      <c r="Y76" s="58"/>
      <c r="Z76" s="58"/>
      <c r="AA76" s="58"/>
      <c r="AB76" s="58"/>
      <c r="AC76" s="58"/>
      <c r="AD76" s="58"/>
      <c r="AE76" s="58"/>
      <c r="AF76" s="58"/>
      <c r="AG76" s="58"/>
      <c r="AH76" s="58"/>
      <c r="AI76" s="58"/>
      <c r="AJ76" s="58"/>
      <c r="AK76" s="58"/>
      <c r="AL76" s="58"/>
      <c r="AM76" s="58"/>
      <c r="AN76" s="59"/>
    </row>
    <row r="77" spans="1:40">
      <c r="A77" s="75"/>
      <c r="B77" s="23"/>
      <c r="C77" s="129"/>
      <c r="D77" s="131"/>
      <c r="E77" s="130"/>
      <c r="F77" s="31"/>
      <c r="G77" s="32"/>
      <c r="H77" s="67">
        <f t="shared" si="2"/>
        <v>999.25</v>
      </c>
      <c r="I77" s="43"/>
      <c r="J77" s="44"/>
      <c r="K77" s="71">
        <f t="shared" si="3"/>
        <v>-3.0999999999999872</v>
      </c>
      <c r="L77" s="122"/>
      <c r="M77" s="123"/>
      <c r="N77" s="123"/>
      <c r="O77" s="123"/>
      <c r="P77" s="123"/>
      <c r="Q77" s="123"/>
      <c r="R77" s="123"/>
      <c r="S77" s="123"/>
      <c r="T77" s="124"/>
      <c r="U77" s="80"/>
      <c r="V77" s="58"/>
      <c r="W77" s="58"/>
      <c r="X77" s="58"/>
      <c r="Y77" s="58"/>
      <c r="Z77" s="58"/>
      <c r="AA77" s="58"/>
      <c r="AB77" s="58"/>
      <c r="AC77" s="58"/>
      <c r="AD77" s="58"/>
      <c r="AE77" s="58"/>
      <c r="AF77" s="58"/>
      <c r="AG77" s="58"/>
      <c r="AH77" s="58"/>
      <c r="AI77" s="58"/>
      <c r="AJ77" s="58"/>
      <c r="AK77" s="58"/>
      <c r="AL77" s="58"/>
      <c r="AM77" s="58"/>
      <c r="AN77" s="59"/>
    </row>
    <row r="78" spans="1:40">
      <c r="A78" s="76"/>
      <c r="B78" s="27"/>
      <c r="C78" s="129"/>
      <c r="D78" s="131"/>
      <c r="E78" s="130"/>
      <c r="F78" s="33"/>
      <c r="G78" s="34"/>
      <c r="H78" s="67">
        <f t="shared" si="2"/>
        <v>999.25</v>
      </c>
      <c r="I78" s="45"/>
      <c r="J78" s="46"/>
      <c r="K78" s="71">
        <f t="shared" si="3"/>
        <v>-3.0999999999999872</v>
      </c>
      <c r="L78" s="122"/>
      <c r="M78" s="123"/>
      <c r="N78" s="123"/>
      <c r="O78" s="123"/>
      <c r="P78" s="123"/>
      <c r="Q78" s="123"/>
      <c r="R78" s="123"/>
      <c r="S78" s="123"/>
      <c r="T78" s="124"/>
      <c r="U78" s="81"/>
      <c r="V78" s="60"/>
      <c r="W78" s="60"/>
      <c r="X78" s="58"/>
      <c r="Y78" s="60"/>
      <c r="Z78" s="60"/>
      <c r="AA78" s="60"/>
      <c r="AB78" s="60"/>
      <c r="AC78" s="60"/>
      <c r="AD78" s="60"/>
      <c r="AE78" s="60"/>
      <c r="AF78" s="60"/>
      <c r="AG78" s="60"/>
      <c r="AH78" s="60"/>
      <c r="AI78" s="60"/>
      <c r="AJ78" s="60"/>
      <c r="AK78" s="58"/>
      <c r="AL78" s="58"/>
      <c r="AM78" s="58"/>
      <c r="AN78" s="59"/>
    </row>
    <row r="79" spans="1:40">
      <c r="A79" s="76"/>
      <c r="B79" s="27"/>
      <c r="C79" s="129"/>
      <c r="D79" s="131"/>
      <c r="E79" s="130"/>
      <c r="F79" s="35"/>
      <c r="G79" s="36"/>
      <c r="H79" s="67">
        <f t="shared" si="2"/>
        <v>999.25</v>
      </c>
      <c r="I79" s="47"/>
      <c r="J79" s="46"/>
      <c r="K79" s="71">
        <f t="shared" si="3"/>
        <v>-3.0999999999999872</v>
      </c>
      <c r="L79" s="122"/>
      <c r="M79" s="123"/>
      <c r="N79" s="123"/>
      <c r="O79" s="123"/>
      <c r="P79" s="123"/>
      <c r="Q79" s="123"/>
      <c r="R79" s="123"/>
      <c r="S79" s="123"/>
      <c r="T79" s="124"/>
      <c r="U79" s="82"/>
      <c r="V79" s="61"/>
      <c r="W79" s="61"/>
      <c r="X79" s="61"/>
      <c r="Y79" s="61"/>
      <c r="Z79" s="61"/>
      <c r="AA79" s="61"/>
      <c r="AB79" s="61"/>
      <c r="AC79" s="61"/>
      <c r="AD79" s="61"/>
      <c r="AE79" s="61"/>
      <c r="AF79" s="61"/>
      <c r="AG79" s="61"/>
      <c r="AH79" s="61"/>
      <c r="AI79" s="61"/>
      <c r="AJ79" s="61"/>
      <c r="AK79" s="58"/>
      <c r="AL79" s="58"/>
      <c r="AM79" s="58"/>
      <c r="AN79" s="59"/>
    </row>
    <row r="80" spans="1:40">
      <c r="A80" s="76"/>
      <c r="B80" s="27"/>
      <c r="C80" s="129"/>
      <c r="D80" s="131"/>
      <c r="E80" s="130"/>
      <c r="F80" s="37"/>
      <c r="G80" s="38"/>
      <c r="H80" s="67">
        <f t="shared" si="2"/>
        <v>999.25</v>
      </c>
      <c r="I80" s="45"/>
      <c r="J80" s="46"/>
      <c r="K80" s="71">
        <f t="shared" si="3"/>
        <v>-3.0999999999999872</v>
      </c>
      <c r="L80" s="122"/>
      <c r="M80" s="123"/>
      <c r="N80" s="123"/>
      <c r="O80" s="123"/>
      <c r="P80" s="123"/>
      <c r="Q80" s="123"/>
      <c r="R80" s="123"/>
      <c r="S80" s="123"/>
      <c r="T80" s="124"/>
      <c r="U80" s="82"/>
      <c r="V80" s="61"/>
      <c r="W80" s="61"/>
      <c r="X80" s="61"/>
      <c r="Y80" s="61"/>
      <c r="Z80" s="61"/>
      <c r="AA80" s="61"/>
      <c r="AB80" s="61"/>
      <c r="AC80" s="61"/>
      <c r="AD80" s="61"/>
      <c r="AE80" s="61"/>
      <c r="AF80" s="61"/>
      <c r="AG80" s="61"/>
      <c r="AH80" s="61"/>
      <c r="AI80" s="61"/>
      <c r="AJ80" s="61"/>
      <c r="AK80" s="58"/>
      <c r="AL80" s="58"/>
      <c r="AM80" s="58"/>
      <c r="AN80" s="59"/>
    </row>
    <row r="81" spans="1:40">
      <c r="A81" s="75"/>
      <c r="B81" s="23"/>
      <c r="C81" s="129"/>
      <c r="D81" s="131"/>
      <c r="E81" s="130"/>
      <c r="F81" s="31"/>
      <c r="G81" s="32"/>
      <c r="H81" s="67">
        <f t="shared" si="2"/>
        <v>999.25</v>
      </c>
      <c r="I81" s="43"/>
      <c r="J81" s="44"/>
      <c r="K81" s="71">
        <f t="shared" si="3"/>
        <v>-3.0999999999999872</v>
      </c>
      <c r="L81" s="122"/>
      <c r="M81" s="123"/>
      <c r="N81" s="123"/>
      <c r="O81" s="123"/>
      <c r="P81" s="123"/>
      <c r="Q81" s="123"/>
      <c r="R81" s="123"/>
      <c r="S81" s="123"/>
      <c r="T81" s="124"/>
      <c r="U81" s="80"/>
      <c r="V81" s="58"/>
      <c r="W81" s="58"/>
      <c r="X81" s="58"/>
      <c r="Y81" s="58"/>
      <c r="Z81" s="58"/>
      <c r="AA81" s="58"/>
      <c r="AB81" s="58"/>
      <c r="AC81" s="58"/>
      <c r="AD81" s="58"/>
      <c r="AE81" s="58"/>
      <c r="AF81" s="58"/>
      <c r="AG81" s="58"/>
      <c r="AH81" s="58"/>
      <c r="AI81" s="58"/>
      <c r="AJ81" s="58"/>
      <c r="AK81" s="58"/>
      <c r="AL81" s="58"/>
      <c r="AM81" s="58"/>
      <c r="AN81" s="59"/>
    </row>
    <row r="82" spans="1:40">
      <c r="A82" s="75"/>
      <c r="B82" s="23"/>
      <c r="C82" s="129"/>
      <c r="D82" s="131"/>
      <c r="E82" s="130"/>
      <c r="F82" s="31"/>
      <c r="G82" s="32"/>
      <c r="H82" s="67">
        <f t="shared" si="2"/>
        <v>999.25</v>
      </c>
      <c r="I82" s="43"/>
      <c r="J82" s="44"/>
      <c r="K82" s="71">
        <f t="shared" si="3"/>
        <v>-3.0999999999999872</v>
      </c>
      <c r="L82" s="122"/>
      <c r="M82" s="123"/>
      <c r="N82" s="123"/>
      <c r="O82" s="123"/>
      <c r="P82" s="123"/>
      <c r="Q82" s="123"/>
      <c r="R82" s="123"/>
      <c r="S82" s="123"/>
      <c r="T82" s="124"/>
      <c r="U82" s="80"/>
      <c r="V82" s="58"/>
      <c r="W82" s="58"/>
      <c r="X82" s="58"/>
      <c r="Y82" s="58"/>
      <c r="Z82" s="58"/>
      <c r="AA82" s="58"/>
      <c r="AB82" s="58"/>
      <c r="AC82" s="58"/>
      <c r="AD82" s="58"/>
      <c r="AE82" s="58"/>
      <c r="AF82" s="58"/>
      <c r="AG82" s="58"/>
      <c r="AH82" s="58"/>
      <c r="AI82" s="58"/>
      <c r="AJ82" s="58"/>
      <c r="AK82" s="58"/>
      <c r="AL82" s="58"/>
      <c r="AM82" s="58"/>
      <c r="AN82" s="59"/>
    </row>
    <row r="83" spans="1:40">
      <c r="A83" s="75"/>
      <c r="B83" s="23"/>
      <c r="C83" s="129"/>
      <c r="D83" s="131"/>
      <c r="E83" s="130"/>
      <c r="F83" s="31"/>
      <c r="G83" s="32"/>
      <c r="H83" s="67">
        <f t="shared" si="2"/>
        <v>999.25</v>
      </c>
      <c r="I83" s="43"/>
      <c r="J83" s="44"/>
      <c r="K83" s="71">
        <f t="shared" si="3"/>
        <v>-3.0999999999999872</v>
      </c>
      <c r="L83" s="122"/>
      <c r="M83" s="123"/>
      <c r="N83" s="123"/>
      <c r="O83" s="123"/>
      <c r="P83" s="123"/>
      <c r="Q83" s="123"/>
      <c r="R83" s="123"/>
      <c r="S83" s="123"/>
      <c r="T83" s="124"/>
      <c r="U83" s="80"/>
      <c r="V83" s="58"/>
      <c r="W83" s="58"/>
      <c r="X83" s="58"/>
      <c r="Y83" s="58"/>
      <c r="Z83" s="58"/>
      <c r="AA83" s="58"/>
      <c r="AB83" s="58"/>
      <c r="AC83" s="58"/>
      <c r="AD83" s="58"/>
      <c r="AE83" s="58"/>
      <c r="AF83" s="58"/>
      <c r="AG83" s="58"/>
      <c r="AH83" s="58"/>
      <c r="AI83" s="58"/>
      <c r="AJ83" s="58"/>
      <c r="AK83" s="58"/>
      <c r="AL83" s="58"/>
      <c r="AM83" s="58"/>
      <c r="AN83" s="59"/>
    </row>
    <row r="84" spans="1:40">
      <c r="A84" s="75"/>
      <c r="B84" s="23"/>
      <c r="C84" s="129"/>
      <c r="D84" s="131"/>
      <c r="E84" s="130"/>
      <c r="F84" s="31"/>
      <c r="G84" s="32"/>
      <c r="H84" s="67">
        <f t="shared" si="2"/>
        <v>999.25</v>
      </c>
      <c r="I84" s="43"/>
      <c r="J84" s="44"/>
      <c r="K84" s="71">
        <f t="shared" si="3"/>
        <v>-3.0999999999999872</v>
      </c>
      <c r="L84" s="122"/>
      <c r="M84" s="123"/>
      <c r="N84" s="123"/>
      <c r="O84" s="123"/>
      <c r="P84" s="123"/>
      <c r="Q84" s="123"/>
      <c r="R84" s="123"/>
      <c r="S84" s="123"/>
      <c r="T84" s="124"/>
      <c r="U84" s="80"/>
      <c r="V84" s="58"/>
      <c r="W84" s="58"/>
      <c r="X84" s="58"/>
      <c r="Y84" s="58"/>
      <c r="Z84" s="58"/>
      <c r="AA84" s="58"/>
      <c r="AB84" s="58"/>
      <c r="AC84" s="58"/>
      <c r="AD84" s="58"/>
      <c r="AE84" s="58"/>
      <c r="AF84" s="58"/>
      <c r="AG84" s="58"/>
      <c r="AH84" s="58"/>
      <c r="AI84" s="58"/>
      <c r="AJ84" s="58"/>
      <c r="AK84" s="58"/>
      <c r="AL84" s="58"/>
      <c r="AM84" s="58"/>
      <c r="AN84" s="59"/>
    </row>
    <row r="85" spans="1:40">
      <c r="A85" s="75"/>
      <c r="B85" s="23"/>
      <c r="C85" s="129"/>
      <c r="D85" s="131"/>
      <c r="E85" s="130"/>
      <c r="F85" s="31"/>
      <c r="G85" s="32"/>
      <c r="H85" s="67">
        <f t="shared" si="2"/>
        <v>999.25</v>
      </c>
      <c r="I85" s="43"/>
      <c r="J85" s="44"/>
      <c r="K85" s="71">
        <f t="shared" si="3"/>
        <v>-3.0999999999999872</v>
      </c>
      <c r="L85" s="122"/>
      <c r="M85" s="123"/>
      <c r="N85" s="123"/>
      <c r="O85" s="123"/>
      <c r="P85" s="123"/>
      <c r="Q85" s="123"/>
      <c r="R85" s="123"/>
      <c r="S85" s="123"/>
      <c r="T85" s="124"/>
      <c r="U85" s="80"/>
      <c r="V85" s="58"/>
      <c r="W85" s="58"/>
      <c r="X85" s="58"/>
      <c r="Y85" s="58"/>
      <c r="Z85" s="58"/>
      <c r="AA85" s="58"/>
      <c r="AB85" s="58"/>
      <c r="AC85" s="58"/>
      <c r="AD85" s="58"/>
      <c r="AE85" s="58"/>
      <c r="AF85" s="58"/>
      <c r="AG85" s="58"/>
      <c r="AH85" s="58"/>
      <c r="AI85" s="58"/>
      <c r="AJ85" s="58"/>
      <c r="AK85" s="58"/>
      <c r="AL85" s="58"/>
      <c r="AM85" s="58"/>
      <c r="AN85" s="59"/>
    </row>
    <row r="86" spans="1:40">
      <c r="A86" s="75"/>
      <c r="B86" s="23"/>
      <c r="C86" s="129"/>
      <c r="D86" s="131"/>
      <c r="E86" s="130"/>
      <c r="F86" s="31"/>
      <c r="G86" s="32"/>
      <c r="H86" s="67">
        <f t="shared" si="2"/>
        <v>999.25</v>
      </c>
      <c r="I86" s="43"/>
      <c r="J86" s="44"/>
      <c r="K86" s="71">
        <f t="shared" si="3"/>
        <v>-3.0999999999999872</v>
      </c>
      <c r="L86" s="122"/>
      <c r="M86" s="123"/>
      <c r="N86" s="123"/>
      <c r="O86" s="123"/>
      <c r="P86" s="123"/>
      <c r="Q86" s="123"/>
      <c r="R86" s="123"/>
      <c r="S86" s="123"/>
      <c r="T86" s="124"/>
      <c r="U86" s="80"/>
      <c r="V86" s="58"/>
      <c r="W86" s="58"/>
      <c r="X86" s="58"/>
      <c r="Y86" s="58"/>
      <c r="Z86" s="58"/>
      <c r="AA86" s="58"/>
      <c r="AB86" s="58"/>
      <c r="AC86" s="58"/>
      <c r="AD86" s="58"/>
      <c r="AE86" s="58"/>
      <c r="AF86" s="58"/>
      <c r="AG86" s="58"/>
      <c r="AH86" s="58"/>
      <c r="AI86" s="58"/>
      <c r="AJ86" s="58"/>
      <c r="AK86" s="58"/>
      <c r="AL86" s="58"/>
      <c r="AM86" s="58"/>
      <c r="AN86" s="59"/>
    </row>
    <row r="87" spans="1:40">
      <c r="A87" s="75"/>
      <c r="B87" s="23"/>
      <c r="C87" s="129"/>
      <c r="D87" s="131"/>
      <c r="E87" s="130"/>
      <c r="F87" s="31"/>
      <c r="G87" s="32"/>
      <c r="H87" s="67">
        <f t="shared" si="2"/>
        <v>999.25</v>
      </c>
      <c r="I87" s="43"/>
      <c r="J87" s="44"/>
      <c r="K87" s="71">
        <f t="shared" si="3"/>
        <v>-3.0999999999999872</v>
      </c>
      <c r="L87" s="122"/>
      <c r="M87" s="123"/>
      <c r="N87" s="123"/>
      <c r="O87" s="123"/>
      <c r="P87" s="123"/>
      <c r="Q87" s="123"/>
      <c r="R87" s="123"/>
      <c r="S87" s="123"/>
      <c r="T87" s="124"/>
      <c r="U87" s="80"/>
      <c r="V87" s="58"/>
      <c r="W87" s="58"/>
      <c r="X87" s="58"/>
      <c r="Y87" s="58"/>
      <c r="Z87" s="58"/>
      <c r="AA87" s="58"/>
      <c r="AB87" s="58"/>
      <c r="AC87" s="58"/>
      <c r="AD87" s="58"/>
      <c r="AE87" s="58"/>
      <c r="AF87" s="58"/>
      <c r="AG87" s="58"/>
      <c r="AH87" s="58"/>
      <c r="AI87" s="58"/>
      <c r="AJ87" s="58"/>
      <c r="AK87" s="58"/>
      <c r="AL87" s="58"/>
      <c r="AM87" s="58"/>
      <c r="AN87" s="59"/>
    </row>
    <row r="88" spans="1:40" s="7" customFormat="1">
      <c r="A88" s="75"/>
      <c r="B88" s="23"/>
      <c r="C88" s="129"/>
      <c r="D88" s="131"/>
      <c r="E88" s="130"/>
      <c r="F88" s="31"/>
      <c r="G88" s="32"/>
      <c r="H88" s="67">
        <f t="shared" si="2"/>
        <v>999.25</v>
      </c>
      <c r="I88" s="43"/>
      <c r="J88" s="44"/>
      <c r="K88" s="71">
        <f t="shared" si="3"/>
        <v>-3.0999999999999872</v>
      </c>
      <c r="L88" s="122"/>
      <c r="M88" s="123"/>
      <c r="N88" s="123"/>
      <c r="O88" s="123"/>
      <c r="P88" s="123"/>
      <c r="Q88" s="123"/>
      <c r="R88" s="123"/>
      <c r="S88" s="123"/>
      <c r="T88" s="124"/>
      <c r="U88" s="80"/>
      <c r="V88" s="58"/>
      <c r="W88" s="58"/>
      <c r="X88" s="58"/>
      <c r="Y88" s="58"/>
      <c r="Z88" s="58"/>
      <c r="AA88" s="58"/>
      <c r="AB88" s="58"/>
      <c r="AC88" s="58"/>
      <c r="AD88" s="58"/>
      <c r="AE88" s="58"/>
      <c r="AF88" s="58"/>
      <c r="AG88" s="58"/>
      <c r="AH88" s="58"/>
      <c r="AI88" s="58"/>
      <c r="AJ88" s="58"/>
      <c r="AK88" s="58"/>
      <c r="AL88" s="58"/>
      <c r="AM88" s="58"/>
      <c r="AN88" s="59"/>
    </row>
    <row r="89" spans="1:40" s="7" customFormat="1">
      <c r="A89" s="75"/>
      <c r="B89" s="23"/>
      <c r="C89" s="129"/>
      <c r="D89" s="131"/>
      <c r="E89" s="130"/>
      <c r="F89" s="31"/>
      <c r="G89" s="32"/>
      <c r="H89" s="67">
        <f t="shared" si="2"/>
        <v>999.25</v>
      </c>
      <c r="I89" s="43"/>
      <c r="J89" s="44"/>
      <c r="K89" s="71">
        <f t="shared" si="3"/>
        <v>-3.0999999999999872</v>
      </c>
      <c r="L89" s="122"/>
      <c r="M89" s="123"/>
      <c r="N89" s="123"/>
      <c r="O89" s="123"/>
      <c r="P89" s="123"/>
      <c r="Q89" s="123"/>
      <c r="R89" s="123"/>
      <c r="S89" s="123"/>
      <c r="T89" s="124"/>
      <c r="U89" s="80"/>
      <c r="V89" s="58"/>
      <c r="W89" s="58"/>
      <c r="X89" s="58"/>
      <c r="Y89" s="58"/>
      <c r="Z89" s="58"/>
      <c r="AA89" s="58"/>
      <c r="AB89" s="58"/>
      <c r="AC89" s="58"/>
      <c r="AD89" s="58"/>
      <c r="AE89" s="58"/>
      <c r="AF89" s="58"/>
      <c r="AG89" s="58"/>
      <c r="AH89" s="58"/>
      <c r="AI89" s="58"/>
      <c r="AJ89" s="58"/>
      <c r="AK89" s="58"/>
      <c r="AL89" s="58"/>
      <c r="AM89" s="58"/>
      <c r="AN89" s="59"/>
    </row>
    <row r="90" spans="1:40" s="7" customFormat="1">
      <c r="A90" s="75"/>
      <c r="B90" s="23"/>
      <c r="C90" s="129"/>
      <c r="D90" s="131"/>
      <c r="E90" s="130"/>
      <c r="F90" s="31"/>
      <c r="G90" s="32"/>
      <c r="H90" s="67">
        <f t="shared" si="2"/>
        <v>999.25</v>
      </c>
      <c r="I90" s="43"/>
      <c r="J90" s="44"/>
      <c r="K90" s="71">
        <f t="shared" si="3"/>
        <v>-3.0999999999999872</v>
      </c>
      <c r="L90" s="122"/>
      <c r="M90" s="123"/>
      <c r="N90" s="123"/>
      <c r="O90" s="123"/>
      <c r="P90" s="123"/>
      <c r="Q90" s="123"/>
      <c r="R90" s="123"/>
      <c r="S90" s="123"/>
      <c r="T90" s="124"/>
      <c r="U90" s="80"/>
      <c r="V90" s="58"/>
      <c r="W90" s="58"/>
      <c r="X90" s="58"/>
      <c r="Y90" s="58"/>
      <c r="Z90" s="58"/>
      <c r="AA90" s="58"/>
      <c r="AB90" s="58"/>
      <c r="AC90" s="58"/>
      <c r="AD90" s="58"/>
      <c r="AE90" s="58"/>
      <c r="AF90" s="58"/>
      <c r="AG90" s="58"/>
      <c r="AH90" s="58"/>
      <c r="AI90" s="58"/>
      <c r="AJ90" s="58"/>
      <c r="AK90" s="58"/>
      <c r="AL90" s="58"/>
      <c r="AM90" s="58"/>
      <c r="AN90" s="59"/>
    </row>
    <row r="91" spans="1:40" s="7" customFormat="1">
      <c r="A91" s="75"/>
      <c r="B91" s="23"/>
      <c r="C91" s="129"/>
      <c r="D91" s="131"/>
      <c r="E91" s="130"/>
      <c r="F91" s="31"/>
      <c r="G91" s="32"/>
      <c r="H91" s="67">
        <f t="shared" si="2"/>
        <v>999.25</v>
      </c>
      <c r="I91" s="43"/>
      <c r="J91" s="44"/>
      <c r="K91" s="71">
        <f t="shared" si="3"/>
        <v>-3.0999999999999872</v>
      </c>
      <c r="L91" s="122"/>
      <c r="M91" s="123"/>
      <c r="N91" s="123"/>
      <c r="O91" s="123"/>
      <c r="P91" s="123"/>
      <c r="Q91" s="123"/>
      <c r="R91" s="123"/>
      <c r="S91" s="123"/>
      <c r="T91" s="124"/>
      <c r="U91" s="80"/>
      <c r="V91" s="58"/>
      <c r="W91" s="58"/>
      <c r="X91" s="58"/>
      <c r="Y91" s="58"/>
      <c r="Z91" s="58"/>
      <c r="AA91" s="58"/>
      <c r="AB91" s="58"/>
      <c r="AC91" s="58"/>
      <c r="AD91" s="58"/>
      <c r="AE91" s="58"/>
      <c r="AF91" s="58"/>
      <c r="AG91" s="58"/>
      <c r="AH91" s="58"/>
      <c r="AI91" s="58"/>
      <c r="AJ91" s="58"/>
      <c r="AK91" s="58"/>
      <c r="AL91" s="58"/>
      <c r="AM91" s="58"/>
      <c r="AN91" s="59"/>
    </row>
    <row r="92" spans="1:40" s="7" customFormat="1">
      <c r="A92" s="75"/>
      <c r="B92" s="23"/>
      <c r="C92" s="129"/>
      <c r="D92" s="131"/>
      <c r="E92" s="130"/>
      <c r="F92" s="31"/>
      <c r="G92" s="32"/>
      <c r="H92" s="67">
        <f t="shared" si="2"/>
        <v>999.25</v>
      </c>
      <c r="I92" s="43"/>
      <c r="J92" s="44"/>
      <c r="K92" s="71">
        <f t="shared" si="3"/>
        <v>-3.0999999999999872</v>
      </c>
      <c r="L92" s="122"/>
      <c r="M92" s="123"/>
      <c r="N92" s="123"/>
      <c r="O92" s="123"/>
      <c r="P92" s="123"/>
      <c r="Q92" s="123"/>
      <c r="R92" s="123"/>
      <c r="S92" s="123"/>
      <c r="T92" s="124"/>
      <c r="U92" s="80"/>
      <c r="V92" s="58"/>
      <c r="W92" s="58"/>
      <c r="X92" s="58"/>
      <c r="Y92" s="58"/>
      <c r="Z92" s="58"/>
      <c r="AA92" s="58"/>
      <c r="AB92" s="58"/>
      <c r="AC92" s="58"/>
      <c r="AD92" s="58"/>
      <c r="AE92" s="58"/>
      <c r="AF92" s="58"/>
      <c r="AG92" s="58"/>
      <c r="AH92" s="58"/>
      <c r="AI92" s="58"/>
      <c r="AJ92" s="58"/>
      <c r="AK92" s="58"/>
      <c r="AL92" s="58"/>
      <c r="AM92" s="58"/>
      <c r="AN92" s="59"/>
    </row>
    <row r="93" spans="1:40" s="7" customFormat="1">
      <c r="A93" s="75"/>
      <c r="B93" s="23"/>
      <c r="C93" s="129"/>
      <c r="D93" s="131"/>
      <c r="E93" s="130"/>
      <c r="F93" s="31"/>
      <c r="G93" s="32"/>
      <c r="H93" s="67">
        <f t="shared" si="2"/>
        <v>999.25</v>
      </c>
      <c r="I93" s="43"/>
      <c r="J93" s="44"/>
      <c r="K93" s="71">
        <f t="shared" si="3"/>
        <v>-3.0999999999999872</v>
      </c>
      <c r="L93" s="122"/>
      <c r="M93" s="123"/>
      <c r="N93" s="123"/>
      <c r="O93" s="123"/>
      <c r="P93" s="123"/>
      <c r="Q93" s="123"/>
      <c r="R93" s="123"/>
      <c r="S93" s="123"/>
      <c r="T93" s="124"/>
      <c r="U93" s="80"/>
      <c r="V93" s="58"/>
      <c r="W93" s="58"/>
      <c r="X93" s="58"/>
      <c r="Y93" s="58"/>
      <c r="Z93" s="58"/>
      <c r="AA93" s="58"/>
      <c r="AB93" s="58"/>
      <c r="AC93" s="58"/>
      <c r="AD93" s="58"/>
      <c r="AE93" s="58"/>
      <c r="AF93" s="58"/>
      <c r="AG93" s="58"/>
      <c r="AH93" s="58"/>
      <c r="AI93" s="58"/>
      <c r="AJ93" s="58"/>
      <c r="AK93" s="58"/>
      <c r="AL93" s="58"/>
      <c r="AM93" s="58"/>
      <c r="AN93" s="59"/>
    </row>
    <row r="94" spans="1:40" s="7" customFormat="1">
      <c r="A94" s="75"/>
      <c r="B94" s="23"/>
      <c r="C94" s="129"/>
      <c r="D94" s="131"/>
      <c r="E94" s="130"/>
      <c r="F94" s="31"/>
      <c r="G94" s="32"/>
      <c r="H94" s="67">
        <f t="shared" si="2"/>
        <v>999.25</v>
      </c>
      <c r="I94" s="43"/>
      <c r="J94" s="44"/>
      <c r="K94" s="71">
        <f t="shared" si="3"/>
        <v>-3.0999999999999872</v>
      </c>
      <c r="L94" s="122"/>
      <c r="M94" s="123"/>
      <c r="N94" s="123"/>
      <c r="O94" s="123"/>
      <c r="P94" s="123"/>
      <c r="Q94" s="123"/>
      <c r="R94" s="123"/>
      <c r="S94" s="123"/>
      <c r="T94" s="124"/>
      <c r="U94" s="80"/>
      <c r="V94" s="58"/>
      <c r="W94" s="58"/>
      <c r="X94" s="58"/>
      <c r="Y94" s="58"/>
      <c r="Z94" s="58"/>
      <c r="AA94" s="58"/>
      <c r="AB94" s="58"/>
      <c r="AC94" s="58"/>
      <c r="AD94" s="58"/>
      <c r="AE94" s="58"/>
      <c r="AF94" s="58"/>
      <c r="AG94" s="58"/>
      <c r="AH94" s="58"/>
      <c r="AI94" s="58"/>
      <c r="AJ94" s="58"/>
      <c r="AK94" s="58"/>
      <c r="AL94" s="58"/>
      <c r="AM94" s="58"/>
      <c r="AN94" s="59"/>
    </row>
    <row r="95" spans="1:40" s="7" customFormat="1">
      <c r="A95" s="75"/>
      <c r="B95" s="23"/>
      <c r="C95" s="129"/>
      <c r="D95" s="131"/>
      <c r="E95" s="130"/>
      <c r="F95" s="31"/>
      <c r="G95" s="32"/>
      <c r="H95" s="67">
        <f t="shared" si="2"/>
        <v>999.25</v>
      </c>
      <c r="I95" s="43"/>
      <c r="J95" s="44"/>
      <c r="K95" s="71">
        <f t="shared" si="3"/>
        <v>-3.0999999999999872</v>
      </c>
      <c r="L95" s="122"/>
      <c r="M95" s="123"/>
      <c r="N95" s="123"/>
      <c r="O95" s="123"/>
      <c r="P95" s="123"/>
      <c r="Q95" s="123"/>
      <c r="R95" s="123"/>
      <c r="S95" s="123"/>
      <c r="T95" s="124"/>
      <c r="U95" s="80"/>
      <c r="V95" s="58"/>
      <c r="W95" s="58"/>
      <c r="X95" s="58"/>
      <c r="Y95" s="58"/>
      <c r="Z95" s="58"/>
      <c r="AA95" s="58"/>
      <c r="AB95" s="58"/>
      <c r="AC95" s="58"/>
      <c r="AD95" s="58"/>
      <c r="AE95" s="58"/>
      <c r="AF95" s="58"/>
      <c r="AG95" s="58"/>
      <c r="AH95" s="58"/>
      <c r="AI95" s="58"/>
      <c r="AJ95" s="58"/>
      <c r="AK95" s="58"/>
      <c r="AL95" s="58"/>
      <c r="AM95" s="58"/>
      <c r="AN95" s="59"/>
    </row>
    <row r="96" spans="1:40" s="7" customFormat="1">
      <c r="A96" s="75"/>
      <c r="B96" s="23"/>
      <c r="C96" s="129"/>
      <c r="D96" s="131"/>
      <c r="E96" s="130"/>
      <c r="F96" s="31"/>
      <c r="G96" s="32"/>
      <c r="H96" s="67">
        <f t="shared" si="2"/>
        <v>999.25</v>
      </c>
      <c r="I96" s="43"/>
      <c r="J96" s="44"/>
      <c r="K96" s="71">
        <f t="shared" si="3"/>
        <v>-3.0999999999999872</v>
      </c>
      <c r="L96" s="122"/>
      <c r="M96" s="123"/>
      <c r="N96" s="123"/>
      <c r="O96" s="123"/>
      <c r="P96" s="123"/>
      <c r="Q96" s="123"/>
      <c r="R96" s="123"/>
      <c r="S96" s="123"/>
      <c r="T96" s="124"/>
      <c r="U96" s="80"/>
      <c r="V96" s="58"/>
      <c r="W96" s="58"/>
      <c r="X96" s="58"/>
      <c r="Y96" s="58"/>
      <c r="Z96" s="58"/>
      <c r="AA96" s="58"/>
      <c r="AB96" s="58"/>
      <c r="AC96" s="58"/>
      <c r="AD96" s="58"/>
      <c r="AE96" s="58"/>
      <c r="AF96" s="58"/>
      <c r="AG96" s="58"/>
      <c r="AH96" s="58"/>
      <c r="AI96" s="58"/>
      <c r="AJ96" s="58"/>
      <c r="AK96" s="58"/>
      <c r="AL96" s="58"/>
      <c r="AM96" s="58"/>
      <c r="AN96" s="59"/>
    </row>
    <row r="97" spans="1:40" s="7" customFormat="1">
      <c r="A97" s="75"/>
      <c r="B97" s="23"/>
      <c r="C97" s="129"/>
      <c r="D97" s="131"/>
      <c r="E97" s="130"/>
      <c r="F97" s="31"/>
      <c r="G97" s="32"/>
      <c r="H97" s="67">
        <f t="shared" si="2"/>
        <v>999.25</v>
      </c>
      <c r="I97" s="43"/>
      <c r="J97" s="44"/>
      <c r="K97" s="71">
        <f t="shared" si="3"/>
        <v>-3.0999999999999872</v>
      </c>
      <c r="L97" s="122"/>
      <c r="M97" s="123"/>
      <c r="N97" s="123"/>
      <c r="O97" s="123"/>
      <c r="P97" s="123"/>
      <c r="Q97" s="123"/>
      <c r="R97" s="123"/>
      <c r="S97" s="123"/>
      <c r="T97" s="124"/>
      <c r="U97" s="80"/>
      <c r="V97" s="58"/>
      <c r="W97" s="58"/>
      <c r="X97" s="58"/>
      <c r="Y97" s="58"/>
      <c r="Z97" s="58"/>
      <c r="AA97" s="58"/>
      <c r="AB97" s="58"/>
      <c r="AC97" s="58"/>
      <c r="AD97" s="58"/>
      <c r="AE97" s="58"/>
      <c r="AF97" s="58"/>
      <c r="AG97" s="58"/>
      <c r="AH97" s="58"/>
      <c r="AI97" s="58"/>
      <c r="AJ97" s="58"/>
      <c r="AK97" s="58"/>
      <c r="AL97" s="58"/>
      <c r="AM97" s="58"/>
      <c r="AN97" s="59"/>
    </row>
    <row r="98" spans="1:40" s="7" customFormat="1">
      <c r="A98" s="75"/>
      <c r="B98" s="23"/>
      <c r="C98" s="129"/>
      <c r="D98" s="131"/>
      <c r="E98" s="130"/>
      <c r="F98" s="31"/>
      <c r="G98" s="32"/>
      <c r="H98" s="67">
        <f t="shared" si="2"/>
        <v>999.25</v>
      </c>
      <c r="I98" s="43"/>
      <c r="J98" s="44"/>
      <c r="K98" s="71">
        <f t="shared" si="3"/>
        <v>-3.0999999999999872</v>
      </c>
      <c r="L98" s="122"/>
      <c r="M98" s="123"/>
      <c r="N98" s="123"/>
      <c r="O98" s="123"/>
      <c r="P98" s="123"/>
      <c r="Q98" s="123"/>
      <c r="R98" s="123"/>
      <c r="S98" s="123"/>
      <c r="T98" s="124"/>
      <c r="U98" s="80"/>
      <c r="V98" s="58"/>
      <c r="W98" s="58"/>
      <c r="X98" s="58"/>
      <c r="Y98" s="58"/>
      <c r="Z98" s="58"/>
      <c r="AA98" s="58"/>
      <c r="AB98" s="58"/>
      <c r="AC98" s="58"/>
      <c r="AD98" s="58"/>
      <c r="AE98" s="58"/>
      <c r="AF98" s="58"/>
      <c r="AG98" s="58"/>
      <c r="AH98" s="58"/>
      <c r="AI98" s="58"/>
      <c r="AJ98" s="58"/>
      <c r="AK98" s="58"/>
      <c r="AL98" s="58"/>
      <c r="AM98" s="58"/>
      <c r="AN98" s="59"/>
    </row>
    <row r="99" spans="1:40" s="7" customFormat="1">
      <c r="A99" s="75"/>
      <c r="B99" s="23"/>
      <c r="C99" s="129"/>
      <c r="D99" s="131"/>
      <c r="E99" s="130"/>
      <c r="F99" s="31"/>
      <c r="G99" s="32"/>
      <c r="H99" s="67">
        <f t="shared" si="2"/>
        <v>999.25</v>
      </c>
      <c r="I99" s="43"/>
      <c r="J99" s="44"/>
      <c r="K99" s="71">
        <f t="shared" si="3"/>
        <v>-3.0999999999999872</v>
      </c>
      <c r="L99" s="122"/>
      <c r="M99" s="123"/>
      <c r="N99" s="123"/>
      <c r="O99" s="123"/>
      <c r="P99" s="123"/>
      <c r="Q99" s="123"/>
      <c r="R99" s="123"/>
      <c r="S99" s="123"/>
      <c r="T99" s="124"/>
      <c r="U99" s="80"/>
      <c r="V99" s="58"/>
      <c r="W99" s="58"/>
      <c r="X99" s="58"/>
      <c r="Y99" s="58"/>
      <c r="Z99" s="58"/>
      <c r="AA99" s="58"/>
      <c r="AB99" s="58"/>
      <c r="AC99" s="58"/>
      <c r="AD99" s="58"/>
      <c r="AE99" s="58"/>
      <c r="AF99" s="58"/>
      <c r="AG99" s="58"/>
      <c r="AH99" s="58"/>
      <c r="AI99" s="58"/>
      <c r="AJ99" s="58"/>
      <c r="AK99" s="58"/>
      <c r="AL99" s="58"/>
      <c r="AM99" s="58"/>
      <c r="AN99" s="59"/>
    </row>
    <row r="100" spans="1:40" s="7" customFormat="1">
      <c r="A100" s="75"/>
      <c r="B100" s="23"/>
      <c r="C100" s="129"/>
      <c r="D100" s="131"/>
      <c r="E100" s="130"/>
      <c r="F100" s="31"/>
      <c r="G100" s="32"/>
      <c r="H100" s="67">
        <f t="shared" si="2"/>
        <v>999.25</v>
      </c>
      <c r="I100" s="43"/>
      <c r="J100" s="44"/>
      <c r="K100" s="71">
        <f t="shared" si="3"/>
        <v>-3.0999999999999872</v>
      </c>
      <c r="L100" s="122"/>
      <c r="M100" s="123"/>
      <c r="N100" s="123"/>
      <c r="O100" s="123"/>
      <c r="P100" s="123"/>
      <c r="Q100" s="123"/>
      <c r="R100" s="123"/>
      <c r="S100" s="123"/>
      <c r="T100" s="124"/>
      <c r="U100" s="80"/>
      <c r="V100" s="58"/>
      <c r="W100" s="58"/>
      <c r="X100" s="58"/>
      <c r="Y100" s="58"/>
      <c r="Z100" s="58"/>
      <c r="AA100" s="58"/>
      <c r="AB100" s="58"/>
      <c r="AC100" s="58"/>
      <c r="AD100" s="58"/>
      <c r="AE100" s="58"/>
      <c r="AF100" s="58"/>
      <c r="AG100" s="58"/>
      <c r="AH100" s="58"/>
      <c r="AI100" s="58"/>
      <c r="AJ100" s="58"/>
      <c r="AK100" s="58"/>
      <c r="AL100" s="58"/>
      <c r="AM100" s="58"/>
      <c r="AN100" s="59"/>
    </row>
    <row r="101" spans="1:40" s="7" customFormat="1">
      <c r="A101" s="75"/>
      <c r="B101" s="23"/>
      <c r="C101" s="129"/>
      <c r="D101" s="131"/>
      <c r="E101" s="130"/>
      <c r="F101" s="31"/>
      <c r="G101" s="32"/>
      <c r="H101" s="67">
        <f t="shared" si="2"/>
        <v>999.25</v>
      </c>
      <c r="I101" s="43"/>
      <c r="J101" s="44"/>
      <c r="K101" s="71">
        <f t="shared" si="3"/>
        <v>-3.0999999999999872</v>
      </c>
      <c r="L101" s="122"/>
      <c r="M101" s="123"/>
      <c r="N101" s="123"/>
      <c r="O101" s="123"/>
      <c r="P101" s="123"/>
      <c r="Q101" s="123"/>
      <c r="R101" s="123"/>
      <c r="S101" s="123"/>
      <c r="T101" s="124"/>
      <c r="U101" s="80"/>
      <c r="V101" s="58"/>
      <c r="W101" s="58"/>
      <c r="X101" s="58"/>
      <c r="Y101" s="58"/>
      <c r="Z101" s="58"/>
      <c r="AA101" s="58"/>
      <c r="AB101" s="58"/>
      <c r="AC101" s="58"/>
      <c r="AD101" s="58"/>
      <c r="AE101" s="58"/>
      <c r="AF101" s="58"/>
      <c r="AG101" s="58"/>
      <c r="AH101" s="58"/>
      <c r="AI101" s="58"/>
      <c r="AJ101" s="58"/>
      <c r="AK101" s="58"/>
      <c r="AL101" s="58"/>
      <c r="AM101" s="58"/>
      <c r="AN101" s="59"/>
    </row>
    <row r="102" spans="1:40" s="7" customFormat="1">
      <c r="A102" s="75"/>
      <c r="B102" s="23"/>
      <c r="C102" s="129"/>
      <c r="D102" s="131"/>
      <c r="E102" s="130"/>
      <c r="F102" s="31"/>
      <c r="G102" s="32"/>
      <c r="H102" s="67">
        <f t="shared" si="2"/>
        <v>999.25</v>
      </c>
      <c r="I102" s="43"/>
      <c r="J102" s="44"/>
      <c r="K102" s="71">
        <f t="shared" si="3"/>
        <v>-3.0999999999999872</v>
      </c>
      <c r="L102" s="122"/>
      <c r="M102" s="123"/>
      <c r="N102" s="123"/>
      <c r="O102" s="123"/>
      <c r="P102" s="123"/>
      <c r="Q102" s="123"/>
      <c r="R102" s="123"/>
      <c r="S102" s="123"/>
      <c r="T102" s="124"/>
      <c r="U102" s="80"/>
      <c r="V102" s="58"/>
      <c r="W102" s="58"/>
      <c r="X102" s="58"/>
      <c r="Y102" s="58"/>
      <c r="Z102" s="58"/>
      <c r="AA102" s="58"/>
      <c r="AB102" s="58"/>
      <c r="AC102" s="58"/>
      <c r="AD102" s="58"/>
      <c r="AE102" s="58"/>
      <c r="AF102" s="58"/>
      <c r="AG102" s="58"/>
      <c r="AH102" s="58"/>
      <c r="AI102" s="58"/>
      <c r="AJ102" s="58"/>
      <c r="AK102" s="58"/>
      <c r="AL102" s="58"/>
      <c r="AM102" s="58"/>
      <c r="AN102" s="59"/>
    </row>
    <row r="103" spans="1:40" s="7" customFormat="1">
      <c r="A103" s="75"/>
      <c r="B103" s="23"/>
      <c r="C103" s="129"/>
      <c r="D103" s="131"/>
      <c r="E103" s="130"/>
      <c r="F103" s="31"/>
      <c r="G103" s="32"/>
      <c r="H103" s="67">
        <f t="shared" si="2"/>
        <v>999.25</v>
      </c>
      <c r="I103" s="43"/>
      <c r="J103" s="44"/>
      <c r="K103" s="71">
        <f t="shared" si="3"/>
        <v>-3.0999999999999872</v>
      </c>
      <c r="L103" s="122"/>
      <c r="M103" s="123"/>
      <c r="N103" s="123"/>
      <c r="O103" s="123"/>
      <c r="P103" s="123"/>
      <c r="Q103" s="123"/>
      <c r="R103" s="123"/>
      <c r="S103" s="123"/>
      <c r="T103" s="124"/>
      <c r="U103" s="80"/>
      <c r="V103" s="58"/>
      <c r="W103" s="58"/>
      <c r="X103" s="58"/>
      <c r="Y103" s="58"/>
      <c r="Z103" s="58"/>
      <c r="AA103" s="58"/>
      <c r="AB103" s="58"/>
      <c r="AC103" s="58"/>
      <c r="AD103" s="58"/>
      <c r="AE103" s="58"/>
      <c r="AF103" s="58"/>
      <c r="AG103" s="58"/>
      <c r="AH103" s="58"/>
      <c r="AI103" s="58"/>
      <c r="AJ103" s="58"/>
      <c r="AK103" s="58"/>
      <c r="AL103" s="58"/>
      <c r="AM103" s="58"/>
      <c r="AN103" s="59"/>
    </row>
    <row r="104" spans="1:40" s="7" customFormat="1">
      <c r="A104" s="75"/>
      <c r="B104" s="23"/>
      <c r="C104" s="129"/>
      <c r="D104" s="131"/>
      <c r="E104" s="130"/>
      <c r="F104" s="31"/>
      <c r="G104" s="32"/>
      <c r="H104" s="67">
        <f t="shared" si="2"/>
        <v>999.25</v>
      </c>
      <c r="I104" s="43"/>
      <c r="J104" s="44"/>
      <c r="K104" s="71">
        <f t="shared" si="3"/>
        <v>-3.0999999999999872</v>
      </c>
      <c r="L104" s="122"/>
      <c r="M104" s="123"/>
      <c r="N104" s="123"/>
      <c r="O104" s="123"/>
      <c r="P104" s="123"/>
      <c r="Q104" s="123"/>
      <c r="R104" s="123"/>
      <c r="S104" s="123"/>
      <c r="T104" s="124"/>
      <c r="U104" s="80"/>
      <c r="V104" s="58"/>
      <c r="W104" s="58"/>
      <c r="X104" s="58"/>
      <c r="Y104" s="58"/>
      <c r="Z104" s="58"/>
      <c r="AA104" s="58"/>
      <c r="AB104" s="58"/>
      <c r="AC104" s="58"/>
      <c r="AD104" s="58"/>
      <c r="AE104" s="58"/>
      <c r="AF104" s="58"/>
      <c r="AG104" s="58"/>
      <c r="AH104" s="58"/>
      <c r="AI104" s="58"/>
      <c r="AJ104" s="58"/>
      <c r="AK104" s="58"/>
      <c r="AL104" s="58"/>
      <c r="AM104" s="58"/>
      <c r="AN104" s="59"/>
    </row>
    <row r="105" spans="1:40" s="7" customFormat="1">
      <c r="A105" s="75"/>
      <c r="B105" s="23"/>
      <c r="C105" s="129"/>
      <c r="D105" s="131"/>
      <c r="E105" s="130"/>
      <c r="F105" s="31"/>
      <c r="G105" s="32"/>
      <c r="H105" s="67">
        <f t="shared" si="2"/>
        <v>999.25</v>
      </c>
      <c r="I105" s="43"/>
      <c r="J105" s="44"/>
      <c r="K105" s="71">
        <f t="shared" si="3"/>
        <v>-3.0999999999999872</v>
      </c>
      <c r="L105" s="122"/>
      <c r="M105" s="123"/>
      <c r="N105" s="123"/>
      <c r="O105" s="123"/>
      <c r="P105" s="123"/>
      <c r="Q105" s="123"/>
      <c r="R105" s="123"/>
      <c r="S105" s="123"/>
      <c r="T105" s="124"/>
      <c r="U105" s="80"/>
      <c r="V105" s="58"/>
      <c r="W105" s="58"/>
      <c r="X105" s="58"/>
      <c r="Y105" s="58"/>
      <c r="Z105" s="58"/>
      <c r="AA105" s="58"/>
      <c r="AB105" s="58"/>
      <c r="AC105" s="58"/>
      <c r="AD105" s="58"/>
      <c r="AE105" s="58"/>
      <c r="AF105" s="58"/>
      <c r="AG105" s="58"/>
      <c r="AH105" s="58"/>
      <c r="AI105" s="58"/>
      <c r="AJ105" s="58"/>
      <c r="AK105" s="58"/>
      <c r="AL105" s="58"/>
      <c r="AM105" s="58"/>
      <c r="AN105" s="59"/>
    </row>
    <row r="106" spans="1:40" s="7" customFormat="1">
      <c r="A106" s="75"/>
      <c r="B106" s="23"/>
      <c r="C106" s="129"/>
      <c r="D106" s="131"/>
      <c r="E106" s="130"/>
      <c r="F106" s="31"/>
      <c r="G106" s="32"/>
      <c r="H106" s="67">
        <f t="shared" si="2"/>
        <v>999.25</v>
      </c>
      <c r="I106" s="43"/>
      <c r="J106" s="44"/>
      <c r="K106" s="71">
        <f t="shared" si="3"/>
        <v>-3.0999999999999872</v>
      </c>
      <c r="L106" s="122"/>
      <c r="M106" s="123"/>
      <c r="N106" s="123"/>
      <c r="O106" s="123"/>
      <c r="P106" s="123"/>
      <c r="Q106" s="123"/>
      <c r="R106" s="123"/>
      <c r="S106" s="123"/>
      <c r="T106" s="124"/>
      <c r="U106" s="80"/>
      <c r="V106" s="58"/>
      <c r="W106" s="58"/>
      <c r="X106" s="58"/>
      <c r="Y106" s="58"/>
      <c r="Z106" s="58"/>
      <c r="AA106" s="58"/>
      <c r="AB106" s="58"/>
      <c r="AC106" s="58"/>
      <c r="AD106" s="58"/>
      <c r="AE106" s="58"/>
      <c r="AF106" s="58"/>
      <c r="AG106" s="58"/>
      <c r="AH106" s="58"/>
      <c r="AI106" s="58"/>
      <c r="AJ106" s="58"/>
      <c r="AK106" s="58"/>
      <c r="AL106" s="58"/>
      <c r="AM106" s="58"/>
      <c r="AN106" s="59"/>
    </row>
    <row r="107" spans="1:40" s="7" customFormat="1">
      <c r="A107" s="75"/>
      <c r="B107" s="23"/>
      <c r="C107" s="129"/>
      <c r="D107" s="131"/>
      <c r="E107" s="130"/>
      <c r="F107" s="31"/>
      <c r="G107" s="32"/>
      <c r="H107" s="67">
        <f t="shared" si="2"/>
        <v>999.25</v>
      </c>
      <c r="I107" s="43"/>
      <c r="J107" s="44"/>
      <c r="K107" s="71">
        <f t="shared" si="3"/>
        <v>-3.0999999999999872</v>
      </c>
      <c r="L107" s="122"/>
      <c r="M107" s="123"/>
      <c r="N107" s="123"/>
      <c r="O107" s="123"/>
      <c r="P107" s="123"/>
      <c r="Q107" s="123"/>
      <c r="R107" s="123"/>
      <c r="S107" s="123"/>
      <c r="T107" s="124"/>
      <c r="U107" s="80"/>
      <c r="V107" s="58"/>
      <c r="W107" s="58"/>
      <c r="X107" s="58"/>
      <c r="Y107" s="58"/>
      <c r="Z107" s="58"/>
      <c r="AA107" s="58"/>
      <c r="AB107" s="58"/>
      <c r="AC107" s="58"/>
      <c r="AD107" s="58"/>
      <c r="AE107" s="58"/>
      <c r="AF107" s="58"/>
      <c r="AG107" s="58"/>
      <c r="AH107" s="58"/>
      <c r="AI107" s="58"/>
      <c r="AJ107" s="58"/>
      <c r="AK107" s="58"/>
      <c r="AL107" s="58"/>
      <c r="AM107" s="58"/>
      <c r="AN107" s="59"/>
    </row>
    <row r="108" spans="1:40" s="7" customFormat="1">
      <c r="A108" s="75"/>
      <c r="B108" s="23"/>
      <c r="C108" s="129"/>
      <c r="D108" s="131"/>
      <c r="E108" s="130"/>
      <c r="F108" s="31"/>
      <c r="G108" s="32"/>
      <c r="H108" s="67">
        <f t="shared" si="2"/>
        <v>999.25</v>
      </c>
      <c r="I108" s="43"/>
      <c r="J108" s="44"/>
      <c r="K108" s="71">
        <f t="shared" si="3"/>
        <v>-3.0999999999999872</v>
      </c>
      <c r="L108" s="122"/>
      <c r="M108" s="123"/>
      <c r="N108" s="123"/>
      <c r="O108" s="123"/>
      <c r="P108" s="123"/>
      <c r="Q108" s="123"/>
      <c r="R108" s="123"/>
      <c r="S108" s="123"/>
      <c r="T108" s="124"/>
      <c r="U108" s="80"/>
      <c r="V108" s="58"/>
      <c r="W108" s="58"/>
      <c r="X108" s="58"/>
      <c r="Y108" s="58"/>
      <c r="Z108" s="58"/>
      <c r="AA108" s="58"/>
      <c r="AB108" s="58"/>
      <c r="AC108" s="58"/>
      <c r="AD108" s="58"/>
      <c r="AE108" s="58"/>
      <c r="AF108" s="58"/>
      <c r="AG108" s="58"/>
      <c r="AH108" s="58"/>
      <c r="AI108" s="58"/>
      <c r="AJ108" s="58"/>
      <c r="AK108" s="58"/>
      <c r="AL108" s="58"/>
      <c r="AM108" s="58"/>
      <c r="AN108" s="59"/>
    </row>
    <row r="109" spans="1:40" s="7" customFormat="1">
      <c r="A109" s="75"/>
      <c r="B109" s="23"/>
      <c r="C109" s="129"/>
      <c r="D109" s="131"/>
      <c r="E109" s="130"/>
      <c r="F109" s="31"/>
      <c r="G109" s="32"/>
      <c r="H109" s="67">
        <f t="shared" si="2"/>
        <v>999.25</v>
      </c>
      <c r="I109" s="43"/>
      <c r="J109" s="44"/>
      <c r="K109" s="71">
        <f t="shared" si="3"/>
        <v>-3.0999999999999872</v>
      </c>
      <c r="L109" s="122"/>
      <c r="M109" s="123"/>
      <c r="N109" s="123"/>
      <c r="O109" s="123"/>
      <c r="P109" s="123"/>
      <c r="Q109" s="123"/>
      <c r="R109" s="123"/>
      <c r="S109" s="123"/>
      <c r="T109" s="124"/>
      <c r="U109" s="80"/>
      <c r="V109" s="58"/>
      <c r="W109" s="58"/>
      <c r="X109" s="58"/>
      <c r="Y109" s="58"/>
      <c r="Z109" s="58"/>
      <c r="AA109" s="58"/>
      <c r="AB109" s="58"/>
      <c r="AC109" s="58"/>
      <c r="AD109" s="58"/>
      <c r="AE109" s="58"/>
      <c r="AF109" s="58"/>
      <c r="AG109" s="58"/>
      <c r="AH109" s="58"/>
      <c r="AI109" s="58"/>
      <c r="AJ109" s="58"/>
      <c r="AK109" s="58"/>
      <c r="AL109" s="58"/>
      <c r="AM109" s="58"/>
      <c r="AN109" s="59"/>
    </row>
    <row r="110" spans="1:40" s="7" customFormat="1">
      <c r="A110" s="75"/>
      <c r="B110" s="23"/>
      <c r="C110" s="129"/>
      <c r="D110" s="131"/>
      <c r="E110" s="130"/>
      <c r="F110" s="31"/>
      <c r="G110" s="32"/>
      <c r="H110" s="67">
        <f t="shared" si="2"/>
        <v>999.25</v>
      </c>
      <c r="I110" s="43"/>
      <c r="J110" s="44"/>
      <c r="K110" s="71">
        <f t="shared" si="3"/>
        <v>-3.0999999999999872</v>
      </c>
      <c r="L110" s="122"/>
      <c r="M110" s="123"/>
      <c r="N110" s="123"/>
      <c r="O110" s="123"/>
      <c r="P110" s="123"/>
      <c r="Q110" s="123"/>
      <c r="R110" s="123"/>
      <c r="S110" s="123"/>
      <c r="T110" s="124"/>
      <c r="U110" s="80"/>
      <c r="V110" s="58"/>
      <c r="W110" s="58"/>
      <c r="X110" s="58"/>
      <c r="Y110" s="58"/>
      <c r="Z110" s="58"/>
      <c r="AA110" s="58"/>
      <c r="AB110" s="58"/>
      <c r="AC110" s="58"/>
      <c r="AD110" s="58"/>
      <c r="AE110" s="58"/>
      <c r="AF110" s="58"/>
      <c r="AG110" s="58"/>
      <c r="AH110" s="58"/>
      <c r="AI110" s="58"/>
      <c r="AJ110" s="58"/>
      <c r="AK110" s="58"/>
      <c r="AL110" s="58"/>
      <c r="AM110" s="58"/>
      <c r="AN110" s="59"/>
    </row>
    <row r="111" spans="1:40" s="7" customFormat="1">
      <c r="A111" s="75"/>
      <c r="B111" s="23"/>
      <c r="C111" s="129"/>
      <c r="D111" s="131"/>
      <c r="E111" s="130"/>
      <c r="F111" s="31"/>
      <c r="G111" s="32"/>
      <c r="H111" s="67">
        <f t="shared" si="2"/>
        <v>999.25</v>
      </c>
      <c r="I111" s="43"/>
      <c r="J111" s="44"/>
      <c r="K111" s="71">
        <f t="shared" si="3"/>
        <v>-3.0999999999999872</v>
      </c>
      <c r="L111" s="122"/>
      <c r="M111" s="123"/>
      <c r="N111" s="123"/>
      <c r="O111" s="123"/>
      <c r="P111" s="123"/>
      <c r="Q111" s="123"/>
      <c r="R111" s="123"/>
      <c r="S111" s="123"/>
      <c r="T111" s="124"/>
      <c r="U111" s="80"/>
      <c r="V111" s="58"/>
      <c r="W111" s="58"/>
      <c r="X111" s="58"/>
      <c r="Y111" s="58"/>
      <c r="Z111" s="58"/>
      <c r="AA111" s="58"/>
      <c r="AB111" s="58"/>
      <c r="AC111" s="58"/>
      <c r="AD111" s="58"/>
      <c r="AE111" s="58"/>
      <c r="AF111" s="58"/>
      <c r="AG111" s="58"/>
      <c r="AH111" s="58"/>
      <c r="AI111" s="58"/>
      <c r="AJ111" s="58"/>
      <c r="AK111" s="58"/>
      <c r="AL111" s="58"/>
      <c r="AM111" s="58"/>
      <c r="AN111" s="59"/>
    </row>
    <row r="112" spans="1:40" s="7" customFormat="1">
      <c r="A112" s="75"/>
      <c r="B112" s="23"/>
      <c r="C112" s="129"/>
      <c r="D112" s="131"/>
      <c r="E112" s="130"/>
      <c r="F112" s="31"/>
      <c r="G112" s="144"/>
      <c r="H112" s="67">
        <f t="shared" si="2"/>
        <v>999.25</v>
      </c>
      <c r="I112" s="43"/>
      <c r="J112" s="44"/>
      <c r="K112" s="71">
        <f t="shared" si="3"/>
        <v>-3.0999999999999872</v>
      </c>
      <c r="L112" s="122"/>
      <c r="M112" s="123"/>
      <c r="N112" s="123"/>
      <c r="O112" s="123"/>
      <c r="P112" s="123"/>
      <c r="Q112" s="123"/>
      <c r="R112" s="123"/>
      <c r="S112" s="123"/>
      <c r="T112" s="124"/>
      <c r="U112" s="80"/>
      <c r="V112" s="58"/>
      <c r="W112" s="58"/>
      <c r="X112" s="58"/>
      <c r="Y112" s="58"/>
      <c r="Z112" s="58"/>
      <c r="AA112" s="58"/>
      <c r="AB112" s="58"/>
      <c r="AC112" s="58"/>
      <c r="AD112" s="58"/>
      <c r="AE112" s="58"/>
      <c r="AF112" s="58"/>
      <c r="AG112" s="58"/>
      <c r="AH112" s="58"/>
      <c r="AI112" s="58"/>
      <c r="AJ112" s="58"/>
      <c r="AK112" s="58"/>
      <c r="AL112" s="58"/>
      <c r="AM112" s="58"/>
      <c r="AN112" s="59"/>
    </row>
    <row r="113" spans="1:40" s="7" customFormat="1">
      <c r="A113" s="76"/>
      <c r="B113" s="20"/>
      <c r="C113" s="129"/>
      <c r="D113" s="131"/>
      <c r="E113" s="130"/>
      <c r="F113" s="33"/>
      <c r="G113" s="39"/>
      <c r="H113" s="67">
        <f t="shared" si="2"/>
        <v>999.25</v>
      </c>
      <c r="I113" s="45"/>
      <c r="J113" s="46"/>
      <c r="K113" s="71">
        <f t="shared" si="3"/>
        <v>-3.0999999999999872</v>
      </c>
      <c r="L113" s="122"/>
      <c r="M113" s="123"/>
      <c r="N113" s="123"/>
      <c r="O113" s="123"/>
      <c r="P113" s="123"/>
      <c r="Q113" s="123"/>
      <c r="R113" s="123"/>
      <c r="S113" s="123"/>
      <c r="T113" s="124"/>
      <c r="U113" s="81"/>
      <c r="V113" s="60"/>
      <c r="W113" s="60"/>
      <c r="X113" s="60"/>
      <c r="Y113" s="60"/>
      <c r="Z113" s="60"/>
      <c r="AA113" s="58"/>
      <c r="AB113" s="60"/>
      <c r="AC113" s="60"/>
      <c r="AD113" s="60"/>
      <c r="AE113" s="60"/>
      <c r="AF113" s="60"/>
      <c r="AG113" s="61"/>
      <c r="AH113" s="60"/>
      <c r="AI113" s="60"/>
      <c r="AJ113" s="60"/>
      <c r="AK113" s="58"/>
      <c r="AL113" s="58"/>
      <c r="AM113" s="58"/>
      <c r="AN113" s="59"/>
    </row>
    <row r="114" spans="1:40" s="7" customFormat="1">
      <c r="A114" s="76"/>
      <c r="B114" s="27"/>
      <c r="C114" s="129"/>
      <c r="D114" s="131"/>
      <c r="E114" s="130"/>
      <c r="F114" s="35"/>
      <c r="G114" s="145"/>
      <c r="H114" s="67">
        <f t="shared" ref="H114:H159" si="4">H113+F114-G114</f>
        <v>999.25</v>
      </c>
      <c r="I114" s="47"/>
      <c r="J114" s="46"/>
      <c r="K114" s="71">
        <f t="shared" si="3"/>
        <v>-3.0999999999999872</v>
      </c>
      <c r="L114" s="122"/>
      <c r="M114" s="123"/>
      <c r="N114" s="123"/>
      <c r="O114" s="123"/>
      <c r="P114" s="123"/>
      <c r="Q114" s="123"/>
      <c r="R114" s="123"/>
      <c r="S114" s="123"/>
      <c r="T114" s="124"/>
      <c r="U114" s="82"/>
      <c r="V114" s="61"/>
      <c r="W114" s="61"/>
      <c r="X114" s="61"/>
      <c r="Y114" s="61"/>
      <c r="Z114" s="61"/>
      <c r="AA114" s="61"/>
      <c r="AB114" s="61"/>
      <c r="AC114" s="61"/>
      <c r="AD114" s="61"/>
      <c r="AE114" s="61"/>
      <c r="AF114" s="61"/>
      <c r="AG114" s="61"/>
      <c r="AH114" s="61"/>
      <c r="AI114" s="61"/>
      <c r="AJ114" s="61"/>
      <c r="AK114" s="58"/>
      <c r="AL114" s="58"/>
      <c r="AM114" s="58"/>
      <c r="AN114" s="59"/>
    </row>
    <row r="115" spans="1:40" s="7" customFormat="1">
      <c r="A115" s="76"/>
      <c r="B115" s="27"/>
      <c r="C115" s="129"/>
      <c r="D115" s="131"/>
      <c r="E115" s="130"/>
      <c r="F115" s="37"/>
      <c r="G115" s="40"/>
      <c r="H115" s="67">
        <f t="shared" si="4"/>
        <v>999.25</v>
      </c>
      <c r="I115" s="47"/>
      <c r="J115" s="48"/>
      <c r="K115" s="71">
        <f t="shared" ref="K115:K159" si="5">K114+I115-J115</f>
        <v>-3.0999999999999872</v>
      </c>
      <c r="L115" s="122"/>
      <c r="M115" s="123"/>
      <c r="N115" s="123"/>
      <c r="O115" s="123"/>
      <c r="P115" s="123"/>
      <c r="Q115" s="123"/>
      <c r="R115" s="123"/>
      <c r="S115" s="123"/>
      <c r="T115" s="124"/>
      <c r="U115" s="82"/>
      <c r="V115" s="61"/>
      <c r="W115" s="61"/>
      <c r="X115" s="61"/>
      <c r="Y115" s="61"/>
      <c r="Z115" s="61"/>
      <c r="AA115" s="61"/>
      <c r="AB115" s="61"/>
      <c r="AC115" s="61"/>
      <c r="AD115" s="61"/>
      <c r="AE115" s="61"/>
      <c r="AF115" s="61"/>
      <c r="AG115" s="61"/>
      <c r="AH115" s="61"/>
      <c r="AI115" s="61"/>
      <c r="AJ115" s="61"/>
      <c r="AK115" s="58"/>
      <c r="AL115" s="58"/>
      <c r="AM115" s="58"/>
      <c r="AN115" s="59"/>
    </row>
    <row r="116" spans="1:40" s="7" customFormat="1">
      <c r="A116" s="75"/>
      <c r="B116" s="23"/>
      <c r="C116" s="129"/>
      <c r="D116" s="131"/>
      <c r="E116" s="130"/>
      <c r="F116" s="31"/>
      <c r="G116" s="144"/>
      <c r="H116" s="67">
        <f t="shared" si="4"/>
        <v>999.25</v>
      </c>
      <c r="I116" s="43"/>
      <c r="J116" s="44"/>
      <c r="K116" s="71">
        <f t="shared" si="5"/>
        <v>-3.0999999999999872</v>
      </c>
      <c r="L116" s="122"/>
      <c r="M116" s="123"/>
      <c r="N116" s="123"/>
      <c r="O116" s="123"/>
      <c r="P116" s="123"/>
      <c r="Q116" s="123"/>
      <c r="R116" s="123"/>
      <c r="S116" s="123"/>
      <c r="T116" s="124"/>
      <c r="U116" s="80"/>
      <c r="V116" s="58"/>
      <c r="W116" s="58"/>
      <c r="X116" s="58"/>
      <c r="Y116" s="58"/>
      <c r="Z116" s="58"/>
      <c r="AA116" s="58"/>
      <c r="AB116" s="58"/>
      <c r="AC116" s="58"/>
      <c r="AD116" s="58"/>
      <c r="AE116" s="58"/>
      <c r="AF116" s="58"/>
      <c r="AG116" s="58"/>
      <c r="AH116" s="58"/>
      <c r="AI116" s="58"/>
      <c r="AJ116" s="58"/>
      <c r="AK116" s="58"/>
      <c r="AL116" s="58"/>
      <c r="AM116" s="58"/>
      <c r="AN116" s="59"/>
    </row>
    <row r="117" spans="1:40" s="7" customFormat="1">
      <c r="A117" s="75"/>
      <c r="B117" s="23"/>
      <c r="C117" s="129"/>
      <c r="D117" s="131"/>
      <c r="E117" s="130"/>
      <c r="F117" s="31"/>
      <c r="G117" s="32"/>
      <c r="H117" s="67">
        <f t="shared" si="4"/>
        <v>999.25</v>
      </c>
      <c r="I117" s="43"/>
      <c r="J117" s="44"/>
      <c r="K117" s="71">
        <f t="shared" si="5"/>
        <v>-3.0999999999999872</v>
      </c>
      <c r="L117" s="122"/>
      <c r="M117" s="123"/>
      <c r="N117" s="123"/>
      <c r="O117" s="123"/>
      <c r="P117" s="123"/>
      <c r="Q117" s="123"/>
      <c r="R117" s="123"/>
      <c r="S117" s="123"/>
      <c r="T117" s="124"/>
      <c r="U117" s="80"/>
      <c r="V117" s="58"/>
      <c r="W117" s="58"/>
      <c r="X117" s="58"/>
      <c r="Y117" s="58"/>
      <c r="Z117" s="58"/>
      <c r="AA117" s="58"/>
      <c r="AB117" s="58"/>
      <c r="AC117" s="58"/>
      <c r="AD117" s="58"/>
      <c r="AE117" s="58"/>
      <c r="AF117" s="58"/>
      <c r="AG117" s="58"/>
      <c r="AH117" s="58"/>
      <c r="AI117" s="58"/>
      <c r="AJ117" s="58"/>
      <c r="AK117" s="58"/>
      <c r="AL117" s="58"/>
      <c r="AM117" s="58"/>
      <c r="AN117" s="59"/>
    </row>
    <row r="118" spans="1:40" s="7" customFormat="1">
      <c r="A118" s="75"/>
      <c r="B118" s="23"/>
      <c r="C118" s="129"/>
      <c r="D118" s="131"/>
      <c r="E118" s="130"/>
      <c r="F118" s="31"/>
      <c r="G118" s="32"/>
      <c r="H118" s="67">
        <f t="shared" si="4"/>
        <v>999.25</v>
      </c>
      <c r="I118" s="43"/>
      <c r="J118" s="44"/>
      <c r="K118" s="71">
        <f t="shared" si="5"/>
        <v>-3.0999999999999872</v>
      </c>
      <c r="L118" s="122"/>
      <c r="M118" s="123"/>
      <c r="N118" s="123"/>
      <c r="O118" s="123"/>
      <c r="P118" s="123"/>
      <c r="Q118" s="123"/>
      <c r="R118" s="123"/>
      <c r="S118" s="123"/>
      <c r="T118" s="124"/>
      <c r="U118" s="80"/>
      <c r="V118" s="58"/>
      <c r="W118" s="58"/>
      <c r="X118" s="58"/>
      <c r="Y118" s="58"/>
      <c r="Z118" s="58"/>
      <c r="AA118" s="58"/>
      <c r="AB118" s="58"/>
      <c r="AC118" s="58"/>
      <c r="AD118" s="58"/>
      <c r="AE118" s="58"/>
      <c r="AF118" s="58"/>
      <c r="AG118" s="58"/>
      <c r="AH118" s="58"/>
      <c r="AI118" s="58"/>
      <c r="AJ118" s="58"/>
      <c r="AK118" s="58"/>
      <c r="AL118" s="58"/>
      <c r="AM118" s="58"/>
      <c r="AN118" s="59"/>
    </row>
    <row r="119" spans="1:40" s="7" customFormat="1">
      <c r="A119" s="75"/>
      <c r="B119" s="23"/>
      <c r="C119" s="129"/>
      <c r="D119" s="131"/>
      <c r="E119" s="130"/>
      <c r="F119" s="31"/>
      <c r="G119" s="32"/>
      <c r="H119" s="67">
        <f t="shared" si="4"/>
        <v>999.25</v>
      </c>
      <c r="I119" s="43"/>
      <c r="J119" s="44"/>
      <c r="K119" s="71">
        <f t="shared" si="5"/>
        <v>-3.0999999999999872</v>
      </c>
      <c r="L119" s="122"/>
      <c r="M119" s="123"/>
      <c r="N119" s="123"/>
      <c r="O119" s="123"/>
      <c r="P119" s="123"/>
      <c r="Q119" s="123"/>
      <c r="R119" s="123"/>
      <c r="S119" s="123"/>
      <c r="T119" s="124"/>
      <c r="U119" s="80"/>
      <c r="V119" s="58"/>
      <c r="W119" s="58"/>
      <c r="X119" s="58"/>
      <c r="Y119" s="58"/>
      <c r="Z119" s="58"/>
      <c r="AA119" s="58"/>
      <c r="AB119" s="58"/>
      <c r="AC119" s="58"/>
      <c r="AD119" s="58"/>
      <c r="AE119" s="58"/>
      <c r="AF119" s="58"/>
      <c r="AG119" s="58"/>
      <c r="AH119" s="58"/>
      <c r="AI119" s="58"/>
      <c r="AJ119" s="58"/>
      <c r="AK119" s="58"/>
      <c r="AL119" s="58"/>
      <c r="AM119" s="58"/>
      <c r="AN119" s="59"/>
    </row>
    <row r="120" spans="1:40" s="7" customFormat="1">
      <c r="A120" s="75"/>
      <c r="B120" s="23"/>
      <c r="C120" s="129"/>
      <c r="D120" s="131"/>
      <c r="E120" s="130"/>
      <c r="F120" s="31"/>
      <c r="G120" s="32"/>
      <c r="H120" s="67">
        <f t="shared" si="4"/>
        <v>999.25</v>
      </c>
      <c r="I120" s="43"/>
      <c r="J120" s="44"/>
      <c r="K120" s="71">
        <f t="shared" si="5"/>
        <v>-3.0999999999999872</v>
      </c>
      <c r="L120" s="122"/>
      <c r="M120" s="123"/>
      <c r="N120" s="123"/>
      <c r="O120" s="123"/>
      <c r="P120" s="123"/>
      <c r="Q120" s="123"/>
      <c r="R120" s="123"/>
      <c r="S120" s="123"/>
      <c r="T120" s="124"/>
      <c r="U120" s="80"/>
      <c r="V120" s="58"/>
      <c r="W120" s="58"/>
      <c r="X120" s="58"/>
      <c r="Y120" s="58"/>
      <c r="Z120" s="58"/>
      <c r="AA120" s="58"/>
      <c r="AB120" s="58"/>
      <c r="AC120" s="58"/>
      <c r="AD120" s="58"/>
      <c r="AE120" s="58"/>
      <c r="AF120" s="58"/>
      <c r="AG120" s="58"/>
      <c r="AH120" s="58"/>
      <c r="AI120" s="58"/>
      <c r="AJ120" s="58"/>
      <c r="AK120" s="58"/>
      <c r="AL120" s="58"/>
      <c r="AM120" s="58"/>
      <c r="AN120" s="59"/>
    </row>
    <row r="121" spans="1:40" s="7" customFormat="1">
      <c r="A121" s="75"/>
      <c r="B121" s="23"/>
      <c r="C121" s="129"/>
      <c r="D121" s="131"/>
      <c r="E121" s="130"/>
      <c r="F121" s="31"/>
      <c r="G121" s="32"/>
      <c r="H121" s="67">
        <f t="shared" si="4"/>
        <v>999.25</v>
      </c>
      <c r="I121" s="43"/>
      <c r="J121" s="44"/>
      <c r="K121" s="71">
        <f t="shared" si="5"/>
        <v>-3.0999999999999872</v>
      </c>
      <c r="L121" s="122"/>
      <c r="M121" s="123"/>
      <c r="N121" s="123"/>
      <c r="O121" s="123"/>
      <c r="P121" s="123"/>
      <c r="Q121" s="123"/>
      <c r="R121" s="123"/>
      <c r="S121" s="123"/>
      <c r="T121" s="124"/>
      <c r="U121" s="80"/>
      <c r="V121" s="58"/>
      <c r="W121" s="58"/>
      <c r="X121" s="58"/>
      <c r="Y121" s="58"/>
      <c r="Z121" s="58"/>
      <c r="AA121" s="58"/>
      <c r="AB121" s="58"/>
      <c r="AC121" s="58"/>
      <c r="AD121" s="58"/>
      <c r="AE121" s="58"/>
      <c r="AF121" s="58"/>
      <c r="AG121" s="58"/>
      <c r="AH121" s="58"/>
      <c r="AI121" s="58"/>
      <c r="AJ121" s="58"/>
      <c r="AK121" s="58"/>
      <c r="AL121" s="58"/>
      <c r="AM121" s="58"/>
      <c r="AN121" s="59"/>
    </row>
    <row r="122" spans="1:40" s="7" customFormat="1">
      <c r="A122" s="75"/>
      <c r="B122" s="23"/>
      <c r="C122" s="129"/>
      <c r="D122" s="131"/>
      <c r="E122" s="130"/>
      <c r="F122" s="31"/>
      <c r="G122" s="32"/>
      <c r="H122" s="67">
        <f t="shared" si="4"/>
        <v>999.25</v>
      </c>
      <c r="I122" s="43"/>
      <c r="J122" s="44"/>
      <c r="K122" s="71">
        <f t="shared" si="5"/>
        <v>-3.0999999999999872</v>
      </c>
      <c r="L122" s="122"/>
      <c r="M122" s="123"/>
      <c r="N122" s="123"/>
      <c r="O122" s="123"/>
      <c r="P122" s="123"/>
      <c r="Q122" s="123"/>
      <c r="R122" s="123"/>
      <c r="S122" s="123"/>
      <c r="T122" s="124"/>
      <c r="U122" s="80"/>
      <c r="V122" s="58"/>
      <c r="W122" s="58"/>
      <c r="X122" s="58"/>
      <c r="Y122" s="58"/>
      <c r="Z122" s="58"/>
      <c r="AA122" s="58"/>
      <c r="AB122" s="58"/>
      <c r="AC122" s="58"/>
      <c r="AD122" s="58"/>
      <c r="AE122" s="58"/>
      <c r="AF122" s="58"/>
      <c r="AG122" s="58"/>
      <c r="AH122" s="58"/>
      <c r="AI122" s="58"/>
      <c r="AJ122" s="58"/>
      <c r="AK122" s="58"/>
      <c r="AL122" s="58"/>
      <c r="AM122" s="58"/>
      <c r="AN122" s="59"/>
    </row>
    <row r="123" spans="1:40" s="7" customFormat="1">
      <c r="A123" s="75"/>
      <c r="B123" s="23"/>
      <c r="C123" s="129"/>
      <c r="D123" s="131"/>
      <c r="E123" s="130"/>
      <c r="F123" s="31"/>
      <c r="G123" s="32"/>
      <c r="H123" s="67">
        <f t="shared" si="4"/>
        <v>999.25</v>
      </c>
      <c r="I123" s="43"/>
      <c r="J123" s="44"/>
      <c r="K123" s="71">
        <f t="shared" si="5"/>
        <v>-3.0999999999999872</v>
      </c>
      <c r="L123" s="122"/>
      <c r="M123" s="123"/>
      <c r="N123" s="123"/>
      <c r="O123" s="123"/>
      <c r="P123" s="123"/>
      <c r="Q123" s="123"/>
      <c r="R123" s="123"/>
      <c r="S123" s="123"/>
      <c r="T123" s="124"/>
      <c r="U123" s="80"/>
      <c r="V123" s="58"/>
      <c r="W123" s="58"/>
      <c r="X123" s="58"/>
      <c r="Y123" s="58"/>
      <c r="Z123" s="58"/>
      <c r="AA123" s="58"/>
      <c r="AB123" s="58"/>
      <c r="AC123" s="58"/>
      <c r="AD123" s="58"/>
      <c r="AE123" s="58"/>
      <c r="AF123" s="58"/>
      <c r="AG123" s="58"/>
      <c r="AH123" s="58"/>
      <c r="AI123" s="58"/>
      <c r="AJ123" s="58"/>
      <c r="AK123" s="58"/>
      <c r="AL123" s="58"/>
      <c r="AM123" s="58"/>
      <c r="AN123" s="59"/>
    </row>
    <row r="124" spans="1:40" s="7" customFormat="1">
      <c r="A124" s="75"/>
      <c r="B124" s="23"/>
      <c r="C124" s="129"/>
      <c r="D124" s="131"/>
      <c r="E124" s="130"/>
      <c r="F124" s="31"/>
      <c r="G124" s="32"/>
      <c r="H124" s="67">
        <f t="shared" si="4"/>
        <v>999.25</v>
      </c>
      <c r="I124" s="43"/>
      <c r="J124" s="44"/>
      <c r="K124" s="71">
        <f t="shared" si="5"/>
        <v>-3.0999999999999872</v>
      </c>
      <c r="L124" s="122"/>
      <c r="M124" s="123"/>
      <c r="N124" s="123"/>
      <c r="O124" s="123"/>
      <c r="P124" s="123"/>
      <c r="Q124" s="123"/>
      <c r="R124" s="123"/>
      <c r="S124" s="123"/>
      <c r="T124" s="124"/>
      <c r="U124" s="80"/>
      <c r="V124" s="58"/>
      <c r="W124" s="58"/>
      <c r="X124" s="58"/>
      <c r="Y124" s="58"/>
      <c r="Z124" s="58"/>
      <c r="AA124" s="58"/>
      <c r="AB124" s="58"/>
      <c r="AC124" s="58"/>
      <c r="AD124" s="58"/>
      <c r="AE124" s="58"/>
      <c r="AF124" s="58"/>
      <c r="AG124" s="58"/>
      <c r="AH124" s="58"/>
      <c r="AI124" s="58"/>
      <c r="AJ124" s="58"/>
      <c r="AK124" s="58"/>
      <c r="AL124" s="58"/>
      <c r="AM124" s="58"/>
      <c r="AN124" s="59"/>
    </row>
    <row r="125" spans="1:40" s="7" customFormat="1">
      <c r="A125" s="75"/>
      <c r="B125" s="23"/>
      <c r="C125" s="129"/>
      <c r="D125" s="131"/>
      <c r="E125" s="130"/>
      <c r="F125" s="31"/>
      <c r="G125" s="32"/>
      <c r="H125" s="67">
        <f t="shared" si="4"/>
        <v>999.25</v>
      </c>
      <c r="I125" s="43"/>
      <c r="J125" s="44"/>
      <c r="K125" s="71">
        <f t="shared" si="5"/>
        <v>-3.0999999999999872</v>
      </c>
      <c r="L125" s="122"/>
      <c r="M125" s="123"/>
      <c r="N125" s="123"/>
      <c r="O125" s="123"/>
      <c r="P125" s="123"/>
      <c r="Q125" s="123"/>
      <c r="R125" s="123"/>
      <c r="S125" s="123"/>
      <c r="T125" s="124"/>
      <c r="U125" s="80"/>
      <c r="V125" s="58"/>
      <c r="W125" s="58"/>
      <c r="X125" s="58"/>
      <c r="Y125" s="58"/>
      <c r="Z125" s="58"/>
      <c r="AA125" s="58"/>
      <c r="AB125" s="58"/>
      <c r="AC125" s="58"/>
      <c r="AD125" s="58"/>
      <c r="AE125" s="58"/>
      <c r="AF125" s="58"/>
      <c r="AG125" s="58"/>
      <c r="AH125" s="58"/>
      <c r="AI125" s="58"/>
      <c r="AJ125" s="58"/>
      <c r="AK125" s="58"/>
      <c r="AL125" s="58"/>
      <c r="AM125" s="58"/>
      <c r="AN125" s="59"/>
    </row>
    <row r="126" spans="1:40" s="7" customFormat="1">
      <c r="A126" s="75"/>
      <c r="B126" s="23"/>
      <c r="C126" s="129"/>
      <c r="D126" s="131"/>
      <c r="E126" s="130"/>
      <c r="F126" s="31"/>
      <c r="G126" s="32"/>
      <c r="H126" s="67">
        <f t="shared" si="4"/>
        <v>999.25</v>
      </c>
      <c r="I126" s="43"/>
      <c r="J126" s="44"/>
      <c r="K126" s="71">
        <f t="shared" si="5"/>
        <v>-3.0999999999999872</v>
      </c>
      <c r="L126" s="122"/>
      <c r="M126" s="123"/>
      <c r="N126" s="123"/>
      <c r="O126" s="123"/>
      <c r="P126" s="123"/>
      <c r="Q126" s="123"/>
      <c r="R126" s="123"/>
      <c r="S126" s="123"/>
      <c r="T126" s="124"/>
      <c r="U126" s="80"/>
      <c r="V126" s="58"/>
      <c r="W126" s="58"/>
      <c r="X126" s="58"/>
      <c r="Y126" s="58"/>
      <c r="Z126" s="58"/>
      <c r="AA126" s="58"/>
      <c r="AB126" s="58"/>
      <c r="AC126" s="58"/>
      <c r="AD126" s="58"/>
      <c r="AE126" s="58"/>
      <c r="AF126" s="58"/>
      <c r="AG126" s="58"/>
      <c r="AH126" s="58"/>
      <c r="AI126" s="58"/>
      <c r="AJ126" s="58"/>
      <c r="AK126" s="58"/>
      <c r="AL126" s="58"/>
      <c r="AM126" s="58"/>
      <c r="AN126" s="59"/>
    </row>
    <row r="127" spans="1:40" s="7" customFormat="1">
      <c r="A127" s="75"/>
      <c r="B127" s="23"/>
      <c r="C127" s="129"/>
      <c r="D127" s="131"/>
      <c r="E127" s="130"/>
      <c r="F127" s="31"/>
      <c r="G127" s="32"/>
      <c r="H127" s="67">
        <f t="shared" si="4"/>
        <v>999.25</v>
      </c>
      <c r="I127" s="43"/>
      <c r="J127" s="44"/>
      <c r="K127" s="71">
        <f t="shared" si="5"/>
        <v>-3.0999999999999872</v>
      </c>
      <c r="L127" s="122"/>
      <c r="M127" s="123"/>
      <c r="N127" s="123"/>
      <c r="O127" s="123"/>
      <c r="P127" s="123"/>
      <c r="Q127" s="123"/>
      <c r="R127" s="123"/>
      <c r="S127" s="123"/>
      <c r="T127" s="124"/>
      <c r="U127" s="80"/>
      <c r="V127" s="58"/>
      <c r="W127" s="58"/>
      <c r="X127" s="58"/>
      <c r="Y127" s="58"/>
      <c r="Z127" s="58"/>
      <c r="AA127" s="58"/>
      <c r="AB127" s="58"/>
      <c r="AC127" s="58"/>
      <c r="AD127" s="58"/>
      <c r="AE127" s="58"/>
      <c r="AF127" s="58"/>
      <c r="AG127" s="58"/>
      <c r="AH127" s="58"/>
      <c r="AI127" s="58"/>
      <c r="AJ127" s="58"/>
      <c r="AK127" s="58"/>
      <c r="AL127" s="58"/>
      <c r="AM127" s="58"/>
      <c r="AN127" s="59"/>
    </row>
    <row r="128" spans="1:40" s="7" customFormat="1">
      <c r="A128" s="75"/>
      <c r="B128" s="23"/>
      <c r="C128" s="129"/>
      <c r="D128" s="131"/>
      <c r="E128" s="130"/>
      <c r="F128" s="31"/>
      <c r="G128" s="32"/>
      <c r="H128" s="67">
        <f t="shared" si="4"/>
        <v>999.25</v>
      </c>
      <c r="I128" s="43"/>
      <c r="J128" s="44"/>
      <c r="K128" s="71">
        <f t="shared" si="5"/>
        <v>-3.0999999999999872</v>
      </c>
      <c r="L128" s="122"/>
      <c r="M128" s="123"/>
      <c r="N128" s="123"/>
      <c r="O128" s="123"/>
      <c r="P128" s="123"/>
      <c r="Q128" s="123"/>
      <c r="R128" s="123"/>
      <c r="S128" s="123"/>
      <c r="T128" s="124"/>
      <c r="U128" s="80"/>
      <c r="V128" s="58"/>
      <c r="W128" s="58"/>
      <c r="X128" s="58"/>
      <c r="Y128" s="58"/>
      <c r="Z128" s="58"/>
      <c r="AA128" s="58"/>
      <c r="AB128" s="58"/>
      <c r="AC128" s="58"/>
      <c r="AD128" s="58"/>
      <c r="AE128" s="58"/>
      <c r="AF128" s="58"/>
      <c r="AG128" s="58"/>
      <c r="AH128" s="58"/>
      <c r="AI128" s="58"/>
      <c r="AJ128" s="58"/>
      <c r="AK128" s="58"/>
      <c r="AL128" s="58"/>
      <c r="AM128" s="58"/>
      <c r="AN128" s="59"/>
    </row>
    <row r="129" spans="1:40" s="7" customFormat="1">
      <c r="A129" s="75"/>
      <c r="B129" s="23"/>
      <c r="C129" s="129"/>
      <c r="D129" s="131"/>
      <c r="E129" s="130"/>
      <c r="F129" s="31"/>
      <c r="G129" s="32"/>
      <c r="H129" s="67">
        <f t="shared" si="4"/>
        <v>999.25</v>
      </c>
      <c r="I129" s="43"/>
      <c r="J129" s="44"/>
      <c r="K129" s="71">
        <f t="shared" si="5"/>
        <v>-3.0999999999999872</v>
      </c>
      <c r="L129" s="122"/>
      <c r="M129" s="123"/>
      <c r="N129" s="123"/>
      <c r="O129" s="123"/>
      <c r="P129" s="123"/>
      <c r="Q129" s="123"/>
      <c r="R129" s="123"/>
      <c r="S129" s="123"/>
      <c r="T129" s="124"/>
      <c r="U129" s="80"/>
      <c r="V129" s="58"/>
      <c r="W129" s="58"/>
      <c r="X129" s="58"/>
      <c r="Y129" s="58"/>
      <c r="Z129" s="58"/>
      <c r="AA129" s="58"/>
      <c r="AB129" s="58"/>
      <c r="AC129" s="58"/>
      <c r="AD129" s="58"/>
      <c r="AE129" s="58"/>
      <c r="AF129" s="58"/>
      <c r="AG129" s="58"/>
      <c r="AH129" s="58"/>
      <c r="AI129" s="58"/>
      <c r="AJ129" s="58"/>
      <c r="AK129" s="58"/>
      <c r="AL129" s="58"/>
      <c r="AM129" s="58"/>
      <c r="AN129" s="59"/>
    </row>
    <row r="130" spans="1:40" s="7" customFormat="1">
      <c r="A130" s="75"/>
      <c r="B130" s="23"/>
      <c r="C130" s="129"/>
      <c r="D130" s="131"/>
      <c r="E130" s="130"/>
      <c r="F130" s="31"/>
      <c r="G130" s="32"/>
      <c r="H130" s="67">
        <f t="shared" si="4"/>
        <v>999.25</v>
      </c>
      <c r="I130" s="43"/>
      <c r="J130" s="44"/>
      <c r="K130" s="71">
        <f t="shared" si="5"/>
        <v>-3.0999999999999872</v>
      </c>
      <c r="L130" s="122"/>
      <c r="M130" s="123"/>
      <c r="N130" s="123"/>
      <c r="O130" s="123"/>
      <c r="P130" s="123"/>
      <c r="Q130" s="123"/>
      <c r="R130" s="123"/>
      <c r="S130" s="123"/>
      <c r="T130" s="124"/>
      <c r="U130" s="80"/>
      <c r="V130" s="58"/>
      <c r="W130" s="58"/>
      <c r="X130" s="58"/>
      <c r="Y130" s="58"/>
      <c r="Z130" s="58"/>
      <c r="AA130" s="58"/>
      <c r="AB130" s="58"/>
      <c r="AC130" s="58"/>
      <c r="AD130" s="58"/>
      <c r="AE130" s="58"/>
      <c r="AF130" s="58"/>
      <c r="AG130" s="58"/>
      <c r="AH130" s="58"/>
      <c r="AI130" s="58"/>
      <c r="AJ130" s="58"/>
      <c r="AK130" s="58"/>
      <c r="AL130" s="58"/>
      <c r="AM130" s="58"/>
      <c r="AN130" s="59"/>
    </row>
    <row r="131" spans="1:40" s="7" customFormat="1">
      <c r="A131" s="75"/>
      <c r="B131" s="23"/>
      <c r="C131" s="129"/>
      <c r="D131" s="131"/>
      <c r="E131" s="130"/>
      <c r="F131" s="31"/>
      <c r="G131" s="32"/>
      <c r="H131" s="67">
        <f t="shared" si="4"/>
        <v>999.25</v>
      </c>
      <c r="I131" s="43"/>
      <c r="J131" s="44"/>
      <c r="K131" s="71">
        <f t="shared" si="5"/>
        <v>-3.0999999999999872</v>
      </c>
      <c r="L131" s="122"/>
      <c r="M131" s="123"/>
      <c r="N131" s="123"/>
      <c r="O131" s="123"/>
      <c r="P131" s="123"/>
      <c r="Q131" s="123"/>
      <c r="R131" s="123"/>
      <c r="S131" s="123"/>
      <c r="T131" s="124"/>
      <c r="U131" s="80"/>
      <c r="V131" s="58"/>
      <c r="W131" s="58"/>
      <c r="X131" s="58"/>
      <c r="Y131" s="58"/>
      <c r="Z131" s="58"/>
      <c r="AA131" s="58"/>
      <c r="AB131" s="58"/>
      <c r="AC131" s="58"/>
      <c r="AD131" s="58"/>
      <c r="AE131" s="58"/>
      <c r="AF131" s="58"/>
      <c r="AG131" s="58"/>
      <c r="AH131" s="58"/>
      <c r="AI131" s="58"/>
      <c r="AJ131" s="58"/>
      <c r="AK131" s="58"/>
      <c r="AL131" s="58"/>
      <c r="AM131" s="58"/>
      <c r="AN131" s="59"/>
    </row>
    <row r="132" spans="1:40" s="7" customFormat="1">
      <c r="A132" s="75"/>
      <c r="B132" s="23"/>
      <c r="C132" s="129"/>
      <c r="D132" s="131"/>
      <c r="E132" s="130"/>
      <c r="F132" s="31"/>
      <c r="G132" s="32"/>
      <c r="H132" s="67">
        <f t="shared" si="4"/>
        <v>999.25</v>
      </c>
      <c r="I132" s="43"/>
      <c r="J132" s="44"/>
      <c r="K132" s="71">
        <f t="shared" si="5"/>
        <v>-3.0999999999999872</v>
      </c>
      <c r="L132" s="122"/>
      <c r="M132" s="123"/>
      <c r="N132" s="123"/>
      <c r="O132" s="123"/>
      <c r="P132" s="123"/>
      <c r="Q132" s="123"/>
      <c r="R132" s="123"/>
      <c r="S132" s="123"/>
      <c r="T132" s="124"/>
      <c r="U132" s="80"/>
      <c r="V132" s="58"/>
      <c r="W132" s="58"/>
      <c r="X132" s="58"/>
      <c r="Y132" s="58"/>
      <c r="Z132" s="58"/>
      <c r="AA132" s="58"/>
      <c r="AB132" s="58"/>
      <c r="AC132" s="58"/>
      <c r="AD132" s="58"/>
      <c r="AE132" s="58"/>
      <c r="AF132" s="58"/>
      <c r="AG132" s="58"/>
      <c r="AH132" s="58"/>
      <c r="AI132" s="58"/>
      <c r="AJ132" s="58"/>
      <c r="AK132" s="58"/>
      <c r="AL132" s="58"/>
      <c r="AM132" s="58"/>
      <c r="AN132" s="59"/>
    </row>
    <row r="133" spans="1:40" s="7" customFormat="1">
      <c r="A133" s="75"/>
      <c r="B133" s="23"/>
      <c r="C133" s="129"/>
      <c r="D133" s="131"/>
      <c r="E133" s="130"/>
      <c r="F133" s="31"/>
      <c r="G133" s="32"/>
      <c r="H133" s="67">
        <f t="shared" si="4"/>
        <v>999.25</v>
      </c>
      <c r="I133" s="43"/>
      <c r="J133" s="44"/>
      <c r="K133" s="71">
        <f t="shared" si="5"/>
        <v>-3.0999999999999872</v>
      </c>
      <c r="L133" s="122"/>
      <c r="M133" s="123"/>
      <c r="N133" s="123"/>
      <c r="O133" s="123"/>
      <c r="P133" s="123"/>
      <c r="Q133" s="123"/>
      <c r="R133" s="123"/>
      <c r="S133" s="123"/>
      <c r="T133" s="124"/>
      <c r="U133" s="80"/>
      <c r="V133" s="58"/>
      <c r="W133" s="58"/>
      <c r="X133" s="58"/>
      <c r="Y133" s="58"/>
      <c r="Z133" s="58"/>
      <c r="AA133" s="58"/>
      <c r="AB133" s="58"/>
      <c r="AC133" s="58"/>
      <c r="AD133" s="58"/>
      <c r="AE133" s="58"/>
      <c r="AF133" s="58"/>
      <c r="AG133" s="58"/>
      <c r="AH133" s="58"/>
      <c r="AI133" s="58"/>
      <c r="AJ133" s="58"/>
      <c r="AK133" s="58"/>
      <c r="AL133" s="58"/>
      <c r="AM133" s="58"/>
      <c r="AN133" s="59"/>
    </row>
    <row r="134" spans="1:40" s="7" customFormat="1">
      <c r="A134" s="75"/>
      <c r="B134" s="23"/>
      <c r="C134" s="129"/>
      <c r="D134" s="131"/>
      <c r="E134" s="130"/>
      <c r="F134" s="31"/>
      <c r="G134" s="32"/>
      <c r="H134" s="67">
        <f t="shared" si="4"/>
        <v>999.25</v>
      </c>
      <c r="I134" s="43"/>
      <c r="J134" s="44"/>
      <c r="K134" s="71">
        <f t="shared" si="5"/>
        <v>-3.0999999999999872</v>
      </c>
      <c r="L134" s="122"/>
      <c r="M134" s="123"/>
      <c r="N134" s="123"/>
      <c r="O134" s="123"/>
      <c r="P134" s="123"/>
      <c r="Q134" s="123"/>
      <c r="R134" s="123"/>
      <c r="S134" s="123"/>
      <c r="T134" s="124"/>
      <c r="U134" s="80"/>
      <c r="V134" s="58"/>
      <c r="W134" s="58"/>
      <c r="X134" s="58"/>
      <c r="Y134" s="58"/>
      <c r="Z134" s="58"/>
      <c r="AA134" s="58"/>
      <c r="AB134" s="58"/>
      <c r="AC134" s="58"/>
      <c r="AD134" s="58"/>
      <c r="AE134" s="58"/>
      <c r="AF134" s="58"/>
      <c r="AG134" s="58"/>
      <c r="AH134" s="58"/>
      <c r="AI134" s="58"/>
      <c r="AJ134" s="58"/>
      <c r="AK134" s="58"/>
      <c r="AL134" s="58"/>
      <c r="AM134" s="58"/>
      <c r="AN134" s="59"/>
    </row>
    <row r="135" spans="1:40" s="7" customFormat="1">
      <c r="A135" s="75"/>
      <c r="B135" s="23"/>
      <c r="C135" s="129"/>
      <c r="D135" s="131"/>
      <c r="E135" s="130"/>
      <c r="F135" s="31"/>
      <c r="G135" s="32"/>
      <c r="H135" s="67">
        <f t="shared" si="4"/>
        <v>999.25</v>
      </c>
      <c r="I135" s="43"/>
      <c r="J135" s="44"/>
      <c r="K135" s="71">
        <f t="shared" si="5"/>
        <v>-3.0999999999999872</v>
      </c>
      <c r="L135" s="122"/>
      <c r="M135" s="123"/>
      <c r="N135" s="123"/>
      <c r="O135" s="123"/>
      <c r="P135" s="123"/>
      <c r="Q135" s="123"/>
      <c r="R135" s="123"/>
      <c r="S135" s="123"/>
      <c r="T135" s="124"/>
      <c r="U135" s="80"/>
      <c r="V135" s="58"/>
      <c r="W135" s="58"/>
      <c r="X135" s="58"/>
      <c r="Y135" s="58"/>
      <c r="Z135" s="58"/>
      <c r="AA135" s="58"/>
      <c r="AB135" s="58"/>
      <c r="AC135" s="58"/>
      <c r="AD135" s="58"/>
      <c r="AE135" s="58"/>
      <c r="AF135" s="58"/>
      <c r="AG135" s="58"/>
      <c r="AH135" s="58"/>
      <c r="AI135" s="58"/>
      <c r="AJ135" s="58"/>
      <c r="AK135" s="58"/>
      <c r="AL135" s="58"/>
      <c r="AM135" s="58"/>
      <c r="AN135" s="59"/>
    </row>
    <row r="136" spans="1:40" s="7" customFormat="1">
      <c r="A136" s="75"/>
      <c r="B136" s="23"/>
      <c r="C136" s="129"/>
      <c r="D136" s="131"/>
      <c r="E136" s="130"/>
      <c r="F136" s="31"/>
      <c r="G136" s="32"/>
      <c r="H136" s="67">
        <f t="shared" si="4"/>
        <v>999.25</v>
      </c>
      <c r="I136" s="43"/>
      <c r="J136" s="44"/>
      <c r="K136" s="71">
        <f t="shared" si="5"/>
        <v>-3.0999999999999872</v>
      </c>
      <c r="L136" s="122"/>
      <c r="M136" s="123"/>
      <c r="N136" s="123"/>
      <c r="O136" s="123"/>
      <c r="P136" s="123"/>
      <c r="Q136" s="123"/>
      <c r="R136" s="123"/>
      <c r="S136" s="123"/>
      <c r="T136" s="124"/>
      <c r="U136" s="80"/>
      <c r="V136" s="58"/>
      <c r="W136" s="58"/>
      <c r="X136" s="58"/>
      <c r="Y136" s="58"/>
      <c r="Z136" s="58"/>
      <c r="AA136" s="58"/>
      <c r="AB136" s="58"/>
      <c r="AC136" s="58"/>
      <c r="AD136" s="58"/>
      <c r="AE136" s="58"/>
      <c r="AF136" s="58"/>
      <c r="AG136" s="58"/>
      <c r="AH136" s="58"/>
      <c r="AI136" s="58"/>
      <c r="AJ136" s="58"/>
      <c r="AK136" s="58"/>
      <c r="AL136" s="58"/>
      <c r="AM136" s="58"/>
      <c r="AN136" s="59"/>
    </row>
    <row r="137" spans="1:40" s="7" customFormat="1">
      <c r="A137" s="75"/>
      <c r="B137" s="23"/>
      <c r="C137" s="129"/>
      <c r="D137" s="131"/>
      <c r="E137" s="130"/>
      <c r="F137" s="31"/>
      <c r="G137" s="32"/>
      <c r="H137" s="67">
        <f t="shared" si="4"/>
        <v>999.25</v>
      </c>
      <c r="I137" s="43"/>
      <c r="J137" s="44"/>
      <c r="K137" s="71">
        <f t="shared" si="5"/>
        <v>-3.0999999999999872</v>
      </c>
      <c r="L137" s="122"/>
      <c r="M137" s="123"/>
      <c r="N137" s="123"/>
      <c r="O137" s="123"/>
      <c r="P137" s="123"/>
      <c r="Q137" s="123"/>
      <c r="R137" s="123"/>
      <c r="S137" s="123"/>
      <c r="T137" s="124"/>
      <c r="U137" s="80"/>
      <c r="V137" s="58"/>
      <c r="W137" s="58"/>
      <c r="X137" s="58"/>
      <c r="Y137" s="58"/>
      <c r="Z137" s="58"/>
      <c r="AA137" s="58"/>
      <c r="AB137" s="58"/>
      <c r="AC137" s="58"/>
      <c r="AD137" s="58"/>
      <c r="AE137" s="58"/>
      <c r="AF137" s="58"/>
      <c r="AG137" s="58"/>
      <c r="AH137" s="58"/>
      <c r="AI137" s="58"/>
      <c r="AJ137" s="58"/>
      <c r="AK137" s="58"/>
      <c r="AL137" s="58"/>
      <c r="AM137" s="58"/>
      <c r="AN137" s="59"/>
    </row>
    <row r="138" spans="1:40" s="7" customFormat="1">
      <c r="A138" s="75"/>
      <c r="B138" s="23"/>
      <c r="C138" s="129"/>
      <c r="D138" s="131"/>
      <c r="E138" s="130"/>
      <c r="F138" s="31"/>
      <c r="G138" s="32"/>
      <c r="H138" s="67">
        <f t="shared" si="4"/>
        <v>999.25</v>
      </c>
      <c r="I138" s="43"/>
      <c r="J138" s="44"/>
      <c r="K138" s="71">
        <f t="shared" si="5"/>
        <v>-3.0999999999999872</v>
      </c>
      <c r="L138" s="122"/>
      <c r="M138" s="123"/>
      <c r="N138" s="123"/>
      <c r="O138" s="123"/>
      <c r="P138" s="123"/>
      <c r="Q138" s="123"/>
      <c r="R138" s="123"/>
      <c r="S138" s="123"/>
      <c r="T138" s="124"/>
      <c r="U138" s="80"/>
      <c r="V138" s="58"/>
      <c r="W138" s="58"/>
      <c r="X138" s="58"/>
      <c r="Y138" s="58"/>
      <c r="Z138" s="58"/>
      <c r="AA138" s="58"/>
      <c r="AB138" s="58"/>
      <c r="AC138" s="58"/>
      <c r="AD138" s="58"/>
      <c r="AE138" s="58"/>
      <c r="AF138" s="58"/>
      <c r="AG138" s="58"/>
      <c r="AH138" s="58"/>
      <c r="AI138" s="58"/>
      <c r="AJ138" s="58"/>
      <c r="AK138" s="58"/>
      <c r="AL138" s="58"/>
      <c r="AM138" s="58"/>
      <c r="AN138" s="59"/>
    </row>
    <row r="139" spans="1:40" s="7" customFormat="1">
      <c r="A139" s="75"/>
      <c r="B139" s="23"/>
      <c r="C139" s="129"/>
      <c r="D139" s="131"/>
      <c r="E139" s="130"/>
      <c r="F139" s="31"/>
      <c r="G139" s="32"/>
      <c r="H139" s="67">
        <f t="shared" si="4"/>
        <v>999.25</v>
      </c>
      <c r="I139" s="43"/>
      <c r="J139" s="44"/>
      <c r="K139" s="71">
        <f t="shared" si="5"/>
        <v>-3.0999999999999872</v>
      </c>
      <c r="L139" s="122"/>
      <c r="M139" s="123"/>
      <c r="N139" s="123"/>
      <c r="O139" s="123"/>
      <c r="P139" s="123"/>
      <c r="Q139" s="123"/>
      <c r="R139" s="123"/>
      <c r="S139" s="123"/>
      <c r="T139" s="124"/>
      <c r="U139" s="80"/>
      <c r="V139" s="58"/>
      <c r="W139" s="58"/>
      <c r="X139" s="58"/>
      <c r="Y139" s="58"/>
      <c r="Z139" s="58"/>
      <c r="AA139" s="58"/>
      <c r="AB139" s="58"/>
      <c r="AC139" s="58"/>
      <c r="AD139" s="58"/>
      <c r="AE139" s="58"/>
      <c r="AF139" s="58"/>
      <c r="AG139" s="58"/>
      <c r="AH139" s="58"/>
      <c r="AI139" s="58"/>
      <c r="AJ139" s="58"/>
      <c r="AK139" s="58"/>
      <c r="AL139" s="58"/>
      <c r="AM139" s="58"/>
      <c r="AN139" s="59"/>
    </row>
    <row r="140" spans="1:40" s="7" customFormat="1">
      <c r="A140" s="75"/>
      <c r="B140" s="23"/>
      <c r="C140" s="129"/>
      <c r="D140" s="131"/>
      <c r="E140" s="130"/>
      <c r="F140" s="31"/>
      <c r="G140" s="32"/>
      <c r="H140" s="67">
        <f t="shared" si="4"/>
        <v>999.25</v>
      </c>
      <c r="I140" s="43"/>
      <c r="J140" s="44"/>
      <c r="K140" s="71">
        <f t="shared" si="5"/>
        <v>-3.0999999999999872</v>
      </c>
      <c r="L140" s="122"/>
      <c r="M140" s="123"/>
      <c r="N140" s="123"/>
      <c r="O140" s="123"/>
      <c r="P140" s="123"/>
      <c r="Q140" s="123"/>
      <c r="R140" s="123"/>
      <c r="S140" s="123"/>
      <c r="T140" s="124"/>
      <c r="U140" s="80"/>
      <c r="V140" s="58"/>
      <c r="W140" s="58"/>
      <c r="X140" s="58"/>
      <c r="Y140" s="58"/>
      <c r="Z140" s="58"/>
      <c r="AA140" s="58"/>
      <c r="AB140" s="58"/>
      <c r="AC140" s="58"/>
      <c r="AD140" s="58"/>
      <c r="AE140" s="58"/>
      <c r="AF140" s="58"/>
      <c r="AG140" s="58"/>
      <c r="AH140" s="58"/>
      <c r="AI140" s="58"/>
      <c r="AJ140" s="58"/>
      <c r="AK140" s="58"/>
      <c r="AL140" s="58"/>
      <c r="AM140" s="58"/>
      <c r="AN140" s="59"/>
    </row>
    <row r="141" spans="1:40" s="7" customFormat="1">
      <c r="A141" s="75"/>
      <c r="B141" s="23"/>
      <c r="C141" s="129"/>
      <c r="D141" s="131"/>
      <c r="E141" s="130"/>
      <c r="F141" s="31"/>
      <c r="G141" s="32"/>
      <c r="H141" s="67">
        <f t="shared" si="4"/>
        <v>999.25</v>
      </c>
      <c r="I141" s="43"/>
      <c r="J141" s="44"/>
      <c r="K141" s="71">
        <f t="shared" si="5"/>
        <v>-3.0999999999999872</v>
      </c>
      <c r="L141" s="122"/>
      <c r="M141" s="123"/>
      <c r="N141" s="123"/>
      <c r="O141" s="123"/>
      <c r="P141" s="123"/>
      <c r="Q141" s="123"/>
      <c r="R141" s="123"/>
      <c r="S141" s="123"/>
      <c r="T141" s="124"/>
      <c r="U141" s="80"/>
      <c r="V141" s="58"/>
      <c r="W141" s="58"/>
      <c r="X141" s="58"/>
      <c r="Y141" s="58"/>
      <c r="Z141" s="58"/>
      <c r="AA141" s="58"/>
      <c r="AB141" s="58"/>
      <c r="AC141" s="58"/>
      <c r="AD141" s="58"/>
      <c r="AE141" s="58"/>
      <c r="AF141" s="58"/>
      <c r="AG141" s="58"/>
      <c r="AH141" s="58"/>
      <c r="AI141" s="58"/>
      <c r="AJ141" s="58"/>
      <c r="AK141" s="58"/>
      <c r="AL141" s="58"/>
      <c r="AM141" s="58"/>
      <c r="AN141" s="59"/>
    </row>
    <row r="142" spans="1:40" s="7" customFormat="1">
      <c r="A142" s="75"/>
      <c r="B142" s="23"/>
      <c r="C142" s="129"/>
      <c r="D142" s="131"/>
      <c r="E142" s="130"/>
      <c r="F142" s="31"/>
      <c r="G142" s="32"/>
      <c r="H142" s="67">
        <f t="shared" si="4"/>
        <v>999.25</v>
      </c>
      <c r="I142" s="43"/>
      <c r="J142" s="44"/>
      <c r="K142" s="71">
        <f t="shared" si="5"/>
        <v>-3.0999999999999872</v>
      </c>
      <c r="L142" s="122"/>
      <c r="M142" s="123"/>
      <c r="N142" s="123"/>
      <c r="O142" s="123"/>
      <c r="P142" s="123"/>
      <c r="Q142" s="123"/>
      <c r="R142" s="123"/>
      <c r="S142" s="123"/>
      <c r="T142" s="124"/>
      <c r="U142" s="80"/>
      <c r="V142" s="58"/>
      <c r="W142" s="58"/>
      <c r="X142" s="58"/>
      <c r="Y142" s="58"/>
      <c r="Z142" s="58"/>
      <c r="AA142" s="58"/>
      <c r="AB142" s="58"/>
      <c r="AC142" s="58"/>
      <c r="AD142" s="58"/>
      <c r="AE142" s="58"/>
      <c r="AF142" s="58"/>
      <c r="AG142" s="58"/>
      <c r="AH142" s="58"/>
      <c r="AI142" s="58"/>
      <c r="AJ142" s="58"/>
      <c r="AK142" s="58"/>
      <c r="AL142" s="58"/>
      <c r="AM142" s="58"/>
      <c r="AN142" s="59"/>
    </row>
    <row r="143" spans="1:40" s="7" customFormat="1">
      <c r="A143" s="75"/>
      <c r="B143" s="23"/>
      <c r="C143" s="129"/>
      <c r="D143" s="131"/>
      <c r="E143" s="130"/>
      <c r="F143" s="31"/>
      <c r="G143" s="32"/>
      <c r="H143" s="67">
        <f t="shared" si="4"/>
        <v>999.25</v>
      </c>
      <c r="I143" s="43"/>
      <c r="J143" s="44"/>
      <c r="K143" s="71">
        <f t="shared" si="5"/>
        <v>-3.0999999999999872</v>
      </c>
      <c r="L143" s="122"/>
      <c r="M143" s="123"/>
      <c r="N143" s="123"/>
      <c r="O143" s="123"/>
      <c r="P143" s="123"/>
      <c r="Q143" s="123"/>
      <c r="R143" s="123"/>
      <c r="S143" s="123"/>
      <c r="T143" s="124"/>
      <c r="U143" s="80"/>
      <c r="V143" s="58"/>
      <c r="W143" s="58"/>
      <c r="X143" s="58"/>
      <c r="Y143" s="58"/>
      <c r="Z143" s="58"/>
      <c r="AA143" s="58"/>
      <c r="AB143" s="58"/>
      <c r="AC143" s="58"/>
      <c r="AD143" s="58"/>
      <c r="AE143" s="58"/>
      <c r="AF143" s="58"/>
      <c r="AG143" s="58"/>
      <c r="AH143" s="58"/>
      <c r="AI143" s="58"/>
      <c r="AJ143" s="58"/>
      <c r="AK143" s="58"/>
      <c r="AL143" s="58"/>
      <c r="AM143" s="58"/>
      <c r="AN143" s="59"/>
    </row>
    <row r="144" spans="1:40" s="7" customFormat="1">
      <c r="A144" s="75"/>
      <c r="B144" s="23"/>
      <c r="C144" s="129"/>
      <c r="D144" s="131"/>
      <c r="E144" s="130"/>
      <c r="F144" s="31"/>
      <c r="G144" s="32"/>
      <c r="H144" s="67">
        <f t="shared" si="4"/>
        <v>999.25</v>
      </c>
      <c r="I144" s="43"/>
      <c r="J144" s="44"/>
      <c r="K144" s="71">
        <f t="shared" si="5"/>
        <v>-3.0999999999999872</v>
      </c>
      <c r="L144" s="122"/>
      <c r="M144" s="123"/>
      <c r="N144" s="123"/>
      <c r="O144" s="123"/>
      <c r="P144" s="123"/>
      <c r="Q144" s="123"/>
      <c r="R144" s="123"/>
      <c r="S144" s="123"/>
      <c r="T144" s="124"/>
      <c r="U144" s="80"/>
      <c r="V144" s="58"/>
      <c r="W144" s="58"/>
      <c r="X144" s="58"/>
      <c r="Y144" s="58"/>
      <c r="Z144" s="58"/>
      <c r="AA144" s="58"/>
      <c r="AB144" s="58"/>
      <c r="AC144" s="58"/>
      <c r="AD144" s="58"/>
      <c r="AE144" s="58"/>
      <c r="AF144" s="58"/>
      <c r="AG144" s="58"/>
      <c r="AH144" s="58"/>
      <c r="AI144" s="58"/>
      <c r="AJ144" s="58"/>
      <c r="AK144" s="58"/>
      <c r="AL144" s="58"/>
      <c r="AM144" s="58"/>
      <c r="AN144" s="59"/>
    </row>
    <row r="145" spans="1:42" s="7" customFormat="1">
      <c r="A145" s="75"/>
      <c r="B145" s="23"/>
      <c r="C145" s="129"/>
      <c r="D145" s="131"/>
      <c r="E145" s="130"/>
      <c r="F145" s="31"/>
      <c r="G145" s="32"/>
      <c r="H145" s="67">
        <f t="shared" si="4"/>
        <v>999.25</v>
      </c>
      <c r="I145" s="43"/>
      <c r="J145" s="44"/>
      <c r="K145" s="71">
        <f t="shared" si="5"/>
        <v>-3.0999999999999872</v>
      </c>
      <c r="L145" s="122"/>
      <c r="M145" s="123"/>
      <c r="N145" s="123"/>
      <c r="O145" s="123"/>
      <c r="P145" s="123"/>
      <c r="Q145" s="123"/>
      <c r="R145" s="123"/>
      <c r="S145" s="123"/>
      <c r="T145" s="124"/>
      <c r="U145" s="80"/>
      <c r="V145" s="58"/>
      <c r="W145" s="58"/>
      <c r="X145" s="58"/>
      <c r="Y145" s="58"/>
      <c r="Z145" s="58"/>
      <c r="AA145" s="58"/>
      <c r="AB145" s="58"/>
      <c r="AC145" s="58"/>
      <c r="AD145" s="58"/>
      <c r="AE145" s="58"/>
      <c r="AF145" s="58"/>
      <c r="AG145" s="58"/>
      <c r="AH145" s="58"/>
      <c r="AI145" s="58"/>
      <c r="AJ145" s="58"/>
      <c r="AK145" s="58"/>
      <c r="AL145" s="58"/>
      <c r="AM145" s="58"/>
      <c r="AN145" s="59"/>
    </row>
    <row r="146" spans="1:42" s="7" customFormat="1">
      <c r="A146" s="75"/>
      <c r="B146" s="23"/>
      <c r="C146" s="129"/>
      <c r="D146" s="131"/>
      <c r="E146" s="130"/>
      <c r="F146" s="31"/>
      <c r="G146" s="32"/>
      <c r="H146" s="67">
        <f t="shared" si="4"/>
        <v>999.25</v>
      </c>
      <c r="I146" s="43"/>
      <c r="J146" s="44"/>
      <c r="K146" s="71">
        <f t="shared" si="5"/>
        <v>-3.0999999999999872</v>
      </c>
      <c r="L146" s="122"/>
      <c r="M146" s="123"/>
      <c r="N146" s="123"/>
      <c r="O146" s="123"/>
      <c r="P146" s="123"/>
      <c r="Q146" s="123"/>
      <c r="R146" s="123"/>
      <c r="S146" s="123"/>
      <c r="T146" s="124"/>
      <c r="U146" s="80"/>
      <c r="V146" s="58"/>
      <c r="W146" s="58"/>
      <c r="X146" s="58"/>
      <c r="Y146" s="58"/>
      <c r="Z146" s="58"/>
      <c r="AA146" s="58"/>
      <c r="AB146" s="58"/>
      <c r="AC146" s="58"/>
      <c r="AD146" s="58"/>
      <c r="AE146" s="58"/>
      <c r="AF146" s="58"/>
      <c r="AG146" s="58"/>
      <c r="AH146" s="58"/>
      <c r="AI146" s="58"/>
      <c r="AJ146" s="58"/>
      <c r="AK146" s="58"/>
      <c r="AL146" s="58"/>
      <c r="AM146" s="58"/>
      <c r="AN146" s="59"/>
    </row>
    <row r="147" spans="1:42" s="7" customFormat="1">
      <c r="A147" s="75"/>
      <c r="B147" s="23"/>
      <c r="C147" s="129"/>
      <c r="D147" s="131"/>
      <c r="E147" s="130"/>
      <c r="F147" s="31"/>
      <c r="G147" s="32"/>
      <c r="H147" s="67">
        <f t="shared" si="4"/>
        <v>999.25</v>
      </c>
      <c r="I147" s="43"/>
      <c r="J147" s="44"/>
      <c r="K147" s="71">
        <f t="shared" si="5"/>
        <v>-3.0999999999999872</v>
      </c>
      <c r="L147" s="122"/>
      <c r="M147" s="123"/>
      <c r="N147" s="123"/>
      <c r="O147" s="123"/>
      <c r="P147" s="123"/>
      <c r="Q147" s="123"/>
      <c r="R147" s="123"/>
      <c r="S147" s="123"/>
      <c r="T147" s="124"/>
      <c r="U147" s="80"/>
      <c r="V147" s="58"/>
      <c r="W147" s="58"/>
      <c r="X147" s="58"/>
      <c r="Y147" s="58"/>
      <c r="Z147" s="58"/>
      <c r="AA147" s="58"/>
      <c r="AB147" s="58"/>
      <c r="AC147" s="58"/>
      <c r="AD147" s="58"/>
      <c r="AE147" s="58"/>
      <c r="AF147" s="58"/>
      <c r="AG147" s="58"/>
      <c r="AH147" s="58"/>
      <c r="AI147" s="58"/>
      <c r="AJ147" s="58"/>
      <c r="AK147" s="58"/>
      <c r="AL147" s="58"/>
      <c r="AM147" s="58"/>
      <c r="AN147" s="59"/>
    </row>
    <row r="148" spans="1:42" s="7" customFormat="1">
      <c r="A148" s="75"/>
      <c r="B148" s="23"/>
      <c r="C148" s="129"/>
      <c r="D148" s="131"/>
      <c r="E148" s="130"/>
      <c r="F148" s="31"/>
      <c r="G148" s="32"/>
      <c r="H148" s="67">
        <f t="shared" si="4"/>
        <v>999.25</v>
      </c>
      <c r="I148" s="43"/>
      <c r="J148" s="44"/>
      <c r="K148" s="71">
        <f t="shared" si="5"/>
        <v>-3.0999999999999872</v>
      </c>
      <c r="L148" s="122"/>
      <c r="M148" s="123"/>
      <c r="N148" s="123"/>
      <c r="O148" s="123"/>
      <c r="P148" s="123"/>
      <c r="Q148" s="123"/>
      <c r="R148" s="123"/>
      <c r="S148" s="123"/>
      <c r="T148" s="124"/>
      <c r="U148" s="80"/>
      <c r="V148" s="58"/>
      <c r="W148" s="58"/>
      <c r="X148" s="58"/>
      <c r="Y148" s="58"/>
      <c r="Z148" s="58"/>
      <c r="AA148" s="58"/>
      <c r="AB148" s="58"/>
      <c r="AC148" s="58"/>
      <c r="AD148" s="58"/>
      <c r="AE148" s="58"/>
      <c r="AF148" s="58"/>
      <c r="AG148" s="58"/>
      <c r="AH148" s="58"/>
      <c r="AI148" s="58"/>
      <c r="AJ148" s="58"/>
      <c r="AK148" s="58"/>
      <c r="AL148" s="58"/>
      <c r="AM148" s="58"/>
      <c r="AN148" s="59"/>
    </row>
    <row r="149" spans="1:42" s="7" customFormat="1">
      <c r="A149" s="75"/>
      <c r="B149" s="23"/>
      <c r="C149" s="129"/>
      <c r="D149" s="131"/>
      <c r="E149" s="130"/>
      <c r="F149" s="31"/>
      <c r="G149" s="32"/>
      <c r="H149" s="67">
        <f t="shared" si="4"/>
        <v>999.25</v>
      </c>
      <c r="I149" s="43"/>
      <c r="J149" s="44"/>
      <c r="K149" s="71">
        <f t="shared" si="5"/>
        <v>-3.0999999999999872</v>
      </c>
      <c r="L149" s="122"/>
      <c r="M149" s="123"/>
      <c r="N149" s="123"/>
      <c r="O149" s="123"/>
      <c r="P149" s="123"/>
      <c r="Q149" s="123"/>
      <c r="R149" s="123"/>
      <c r="S149" s="123"/>
      <c r="T149" s="124"/>
      <c r="U149" s="80"/>
      <c r="V149" s="58"/>
      <c r="W149" s="58"/>
      <c r="X149" s="58"/>
      <c r="Y149" s="58"/>
      <c r="Z149" s="58"/>
      <c r="AA149" s="58"/>
      <c r="AB149" s="58"/>
      <c r="AC149" s="58"/>
      <c r="AD149" s="58"/>
      <c r="AE149" s="58"/>
      <c r="AF149" s="58"/>
      <c r="AG149" s="58"/>
      <c r="AH149" s="58"/>
      <c r="AI149" s="58"/>
      <c r="AJ149" s="58"/>
      <c r="AK149" s="58"/>
      <c r="AL149" s="58"/>
      <c r="AM149" s="58"/>
      <c r="AN149" s="59"/>
    </row>
    <row r="150" spans="1:42" s="7" customFormat="1">
      <c r="A150" s="75"/>
      <c r="B150" s="23"/>
      <c r="C150" s="129"/>
      <c r="D150" s="131"/>
      <c r="E150" s="130"/>
      <c r="F150" s="31"/>
      <c r="G150" s="32"/>
      <c r="H150" s="67">
        <f t="shared" si="4"/>
        <v>999.25</v>
      </c>
      <c r="I150" s="43"/>
      <c r="J150" s="44"/>
      <c r="K150" s="71">
        <f t="shared" si="5"/>
        <v>-3.0999999999999872</v>
      </c>
      <c r="L150" s="122"/>
      <c r="M150" s="123"/>
      <c r="N150" s="123"/>
      <c r="O150" s="123"/>
      <c r="P150" s="123"/>
      <c r="Q150" s="123"/>
      <c r="R150" s="123"/>
      <c r="S150" s="123"/>
      <c r="T150" s="124"/>
      <c r="U150" s="80"/>
      <c r="V150" s="58"/>
      <c r="W150" s="58"/>
      <c r="X150" s="58"/>
      <c r="Y150" s="58"/>
      <c r="Z150" s="58"/>
      <c r="AA150" s="58"/>
      <c r="AB150" s="58"/>
      <c r="AC150" s="58"/>
      <c r="AD150" s="58"/>
      <c r="AE150" s="58"/>
      <c r="AF150" s="58"/>
      <c r="AG150" s="58"/>
      <c r="AH150" s="58"/>
      <c r="AI150" s="58"/>
      <c r="AJ150" s="58"/>
      <c r="AK150" s="58"/>
      <c r="AL150" s="58"/>
      <c r="AM150" s="58"/>
      <c r="AN150" s="59"/>
    </row>
    <row r="151" spans="1:42" s="7" customFormat="1">
      <c r="A151" s="75"/>
      <c r="B151" s="23"/>
      <c r="C151" s="129"/>
      <c r="D151" s="131"/>
      <c r="E151" s="130"/>
      <c r="F151" s="31"/>
      <c r="G151" s="32"/>
      <c r="H151" s="67">
        <f t="shared" si="4"/>
        <v>999.25</v>
      </c>
      <c r="I151" s="43"/>
      <c r="J151" s="44"/>
      <c r="K151" s="71">
        <f t="shared" si="5"/>
        <v>-3.0999999999999872</v>
      </c>
      <c r="L151" s="122"/>
      <c r="M151" s="123"/>
      <c r="N151" s="123"/>
      <c r="O151" s="123"/>
      <c r="P151" s="123"/>
      <c r="Q151" s="123"/>
      <c r="R151" s="123"/>
      <c r="S151" s="123"/>
      <c r="T151" s="124"/>
      <c r="U151" s="80"/>
      <c r="V151" s="58"/>
      <c r="W151" s="58"/>
      <c r="X151" s="58"/>
      <c r="Y151" s="58"/>
      <c r="Z151" s="58"/>
      <c r="AA151" s="58"/>
      <c r="AB151" s="58"/>
      <c r="AC151" s="58"/>
      <c r="AD151" s="58"/>
      <c r="AE151" s="58"/>
      <c r="AF151" s="58"/>
      <c r="AG151" s="58"/>
      <c r="AH151" s="58"/>
      <c r="AI151" s="58"/>
      <c r="AJ151" s="58"/>
      <c r="AK151" s="58"/>
      <c r="AL151" s="58"/>
      <c r="AM151" s="58"/>
      <c r="AN151" s="59"/>
    </row>
    <row r="152" spans="1:42" s="7" customFormat="1">
      <c r="A152" s="75"/>
      <c r="B152" s="23"/>
      <c r="C152" s="129"/>
      <c r="D152" s="131"/>
      <c r="E152" s="130"/>
      <c r="F152" s="31"/>
      <c r="G152" s="32"/>
      <c r="H152" s="67">
        <f t="shared" si="4"/>
        <v>999.25</v>
      </c>
      <c r="I152" s="43"/>
      <c r="J152" s="44"/>
      <c r="K152" s="71">
        <f t="shared" si="5"/>
        <v>-3.0999999999999872</v>
      </c>
      <c r="L152" s="122"/>
      <c r="M152" s="123"/>
      <c r="N152" s="123"/>
      <c r="O152" s="123"/>
      <c r="P152" s="123"/>
      <c r="Q152" s="123"/>
      <c r="R152" s="123"/>
      <c r="S152" s="123"/>
      <c r="T152" s="124"/>
      <c r="U152" s="80"/>
      <c r="V152" s="58"/>
      <c r="W152" s="58"/>
      <c r="X152" s="58"/>
      <c r="Y152" s="58"/>
      <c r="Z152" s="58"/>
      <c r="AA152" s="58"/>
      <c r="AB152" s="58"/>
      <c r="AC152" s="58"/>
      <c r="AD152" s="58"/>
      <c r="AE152" s="58"/>
      <c r="AF152" s="58"/>
      <c r="AG152" s="58"/>
      <c r="AH152" s="58"/>
      <c r="AI152" s="58"/>
      <c r="AJ152" s="58"/>
      <c r="AK152" s="58"/>
      <c r="AL152" s="58"/>
      <c r="AM152" s="58"/>
      <c r="AN152" s="59"/>
    </row>
    <row r="153" spans="1:42" s="7" customFormat="1">
      <c r="A153" s="75"/>
      <c r="B153" s="23"/>
      <c r="C153" s="129"/>
      <c r="D153" s="131"/>
      <c r="E153" s="130"/>
      <c r="F153" s="31"/>
      <c r="G153" s="32"/>
      <c r="H153" s="67">
        <f t="shared" si="4"/>
        <v>999.25</v>
      </c>
      <c r="I153" s="43"/>
      <c r="J153" s="44"/>
      <c r="K153" s="71">
        <f t="shared" si="5"/>
        <v>-3.0999999999999872</v>
      </c>
      <c r="L153" s="122"/>
      <c r="M153" s="123"/>
      <c r="N153" s="123"/>
      <c r="O153" s="123"/>
      <c r="P153" s="123"/>
      <c r="Q153" s="123"/>
      <c r="R153" s="123"/>
      <c r="S153" s="123"/>
      <c r="T153" s="124"/>
      <c r="U153" s="80"/>
      <c r="V153" s="58"/>
      <c r="W153" s="58"/>
      <c r="X153" s="58"/>
      <c r="Y153" s="58"/>
      <c r="Z153" s="58"/>
      <c r="AA153" s="58"/>
      <c r="AB153" s="58"/>
      <c r="AC153" s="58"/>
      <c r="AD153" s="58"/>
      <c r="AE153" s="58"/>
      <c r="AF153" s="58"/>
      <c r="AG153" s="58"/>
      <c r="AH153" s="58"/>
      <c r="AI153" s="58"/>
      <c r="AJ153" s="58"/>
      <c r="AK153" s="58"/>
      <c r="AL153" s="58"/>
      <c r="AM153" s="58"/>
      <c r="AN153" s="59"/>
    </row>
    <row r="154" spans="1:42" s="7" customFormat="1">
      <c r="A154" s="75"/>
      <c r="B154" s="23"/>
      <c r="C154" s="129"/>
      <c r="D154" s="131"/>
      <c r="E154" s="130"/>
      <c r="F154" s="31"/>
      <c r="G154" s="32"/>
      <c r="H154" s="67">
        <f t="shared" si="4"/>
        <v>999.25</v>
      </c>
      <c r="I154" s="43"/>
      <c r="J154" s="44"/>
      <c r="K154" s="71">
        <f t="shared" si="5"/>
        <v>-3.0999999999999872</v>
      </c>
      <c r="L154" s="122"/>
      <c r="M154" s="123"/>
      <c r="N154" s="123"/>
      <c r="O154" s="123"/>
      <c r="P154" s="123"/>
      <c r="Q154" s="123"/>
      <c r="R154" s="123"/>
      <c r="S154" s="123"/>
      <c r="T154" s="124"/>
      <c r="U154" s="80"/>
      <c r="V154" s="58"/>
      <c r="W154" s="58"/>
      <c r="X154" s="58"/>
      <c r="Y154" s="58"/>
      <c r="Z154" s="58"/>
      <c r="AA154" s="58"/>
      <c r="AB154" s="58"/>
      <c r="AC154" s="58"/>
      <c r="AD154" s="58"/>
      <c r="AE154" s="58"/>
      <c r="AF154" s="58"/>
      <c r="AG154" s="58"/>
      <c r="AH154" s="58"/>
      <c r="AI154" s="58"/>
      <c r="AJ154" s="58"/>
      <c r="AK154" s="58"/>
      <c r="AL154" s="58"/>
      <c r="AM154" s="58"/>
      <c r="AN154" s="59"/>
    </row>
    <row r="155" spans="1:42" s="7" customFormat="1">
      <c r="A155" s="75"/>
      <c r="B155" s="23"/>
      <c r="C155" s="129"/>
      <c r="D155" s="131"/>
      <c r="E155" s="130"/>
      <c r="F155" s="31"/>
      <c r="G155" s="32"/>
      <c r="H155" s="67">
        <f t="shared" si="4"/>
        <v>999.25</v>
      </c>
      <c r="I155" s="43"/>
      <c r="J155" s="44"/>
      <c r="K155" s="71">
        <f t="shared" si="5"/>
        <v>-3.0999999999999872</v>
      </c>
      <c r="L155" s="122"/>
      <c r="M155" s="123"/>
      <c r="N155" s="123"/>
      <c r="O155" s="123"/>
      <c r="P155" s="123"/>
      <c r="Q155" s="123"/>
      <c r="R155" s="123"/>
      <c r="S155" s="123"/>
      <c r="T155" s="124"/>
      <c r="U155" s="80"/>
      <c r="V155" s="58"/>
      <c r="W155" s="58"/>
      <c r="X155" s="58"/>
      <c r="Y155" s="58"/>
      <c r="Z155" s="58"/>
      <c r="AA155" s="58"/>
      <c r="AB155" s="58"/>
      <c r="AC155" s="58"/>
      <c r="AD155" s="58"/>
      <c r="AE155" s="58"/>
      <c r="AF155" s="58"/>
      <c r="AG155" s="58"/>
      <c r="AH155" s="58"/>
      <c r="AI155" s="58"/>
      <c r="AJ155" s="58"/>
      <c r="AK155" s="58"/>
      <c r="AL155" s="58"/>
      <c r="AM155" s="58"/>
      <c r="AN155" s="59"/>
    </row>
    <row r="156" spans="1:42" s="7" customFormat="1">
      <c r="A156" s="75"/>
      <c r="B156" s="23"/>
      <c r="C156" s="129"/>
      <c r="D156" s="131"/>
      <c r="E156" s="130"/>
      <c r="F156" s="31"/>
      <c r="G156" s="32"/>
      <c r="H156" s="67">
        <f t="shared" si="4"/>
        <v>999.25</v>
      </c>
      <c r="I156" s="43"/>
      <c r="J156" s="44"/>
      <c r="K156" s="71">
        <f t="shared" si="5"/>
        <v>-3.0999999999999872</v>
      </c>
      <c r="L156" s="122"/>
      <c r="M156" s="123"/>
      <c r="N156" s="123"/>
      <c r="O156" s="123"/>
      <c r="P156" s="123"/>
      <c r="Q156" s="123"/>
      <c r="R156" s="123"/>
      <c r="S156" s="123"/>
      <c r="T156" s="124"/>
      <c r="U156" s="80"/>
      <c r="V156" s="58"/>
      <c r="W156" s="58"/>
      <c r="X156" s="58"/>
      <c r="Y156" s="58"/>
      <c r="Z156" s="58"/>
      <c r="AA156" s="58"/>
      <c r="AB156" s="58"/>
      <c r="AC156" s="58"/>
      <c r="AD156" s="58"/>
      <c r="AE156" s="58"/>
      <c r="AF156" s="58"/>
      <c r="AG156" s="58"/>
      <c r="AH156" s="58"/>
      <c r="AI156" s="58"/>
      <c r="AJ156" s="58"/>
      <c r="AK156" s="58"/>
      <c r="AL156" s="58"/>
      <c r="AM156" s="58"/>
      <c r="AN156" s="59"/>
    </row>
    <row r="157" spans="1:42" s="7" customFormat="1">
      <c r="A157" s="75"/>
      <c r="B157" s="23"/>
      <c r="C157" s="129"/>
      <c r="D157" s="131"/>
      <c r="E157" s="130"/>
      <c r="F157" s="31"/>
      <c r="G157" s="32"/>
      <c r="H157" s="67">
        <f t="shared" si="4"/>
        <v>999.25</v>
      </c>
      <c r="I157" s="43"/>
      <c r="J157" s="44"/>
      <c r="K157" s="71">
        <f t="shared" si="5"/>
        <v>-3.0999999999999872</v>
      </c>
      <c r="L157" s="122"/>
      <c r="M157" s="123"/>
      <c r="N157" s="123"/>
      <c r="O157" s="123"/>
      <c r="P157" s="123"/>
      <c r="Q157" s="123"/>
      <c r="R157" s="123"/>
      <c r="S157" s="123"/>
      <c r="T157" s="124"/>
      <c r="U157" s="80"/>
      <c r="V157" s="58"/>
      <c r="W157" s="58"/>
      <c r="X157" s="58"/>
      <c r="Y157" s="58"/>
      <c r="Z157" s="58"/>
      <c r="AA157" s="58"/>
      <c r="AB157" s="58"/>
      <c r="AC157" s="58"/>
      <c r="AD157" s="58"/>
      <c r="AE157" s="58"/>
      <c r="AF157" s="58"/>
      <c r="AG157" s="58"/>
      <c r="AH157" s="58"/>
      <c r="AI157" s="58"/>
      <c r="AJ157" s="58"/>
      <c r="AK157" s="58"/>
      <c r="AL157" s="58"/>
      <c r="AM157" s="58"/>
      <c r="AN157" s="59"/>
    </row>
    <row r="158" spans="1:42" s="7" customFormat="1">
      <c r="A158" s="75"/>
      <c r="B158" s="23"/>
      <c r="C158" s="129"/>
      <c r="D158" s="131"/>
      <c r="E158" s="130"/>
      <c r="F158" s="31"/>
      <c r="G158" s="32"/>
      <c r="H158" s="67">
        <f t="shared" si="4"/>
        <v>999.25</v>
      </c>
      <c r="I158" s="43"/>
      <c r="J158" s="44"/>
      <c r="K158" s="71">
        <f t="shared" si="5"/>
        <v>-3.0999999999999872</v>
      </c>
      <c r="L158" s="122"/>
      <c r="M158" s="123"/>
      <c r="N158" s="123"/>
      <c r="O158" s="123"/>
      <c r="P158" s="123"/>
      <c r="Q158" s="123"/>
      <c r="R158" s="123"/>
      <c r="S158" s="123"/>
      <c r="T158" s="124"/>
      <c r="U158" s="80"/>
      <c r="V158" s="58"/>
      <c r="W158" s="58"/>
      <c r="X158" s="58"/>
      <c r="Y158" s="58"/>
      <c r="Z158" s="58"/>
      <c r="AA158" s="58"/>
      <c r="AB158" s="58"/>
      <c r="AC158" s="58"/>
      <c r="AD158" s="58"/>
      <c r="AE158" s="58"/>
      <c r="AF158" s="58"/>
      <c r="AG158" s="58"/>
      <c r="AH158" s="58"/>
      <c r="AI158" s="58"/>
      <c r="AJ158" s="58"/>
      <c r="AK158" s="58"/>
      <c r="AL158" s="58"/>
      <c r="AM158" s="58"/>
      <c r="AN158" s="59"/>
      <c r="AP158" s="140" t="s">
        <v>122</v>
      </c>
    </row>
    <row r="159" spans="1:42" s="7" customFormat="1" ht="12" thickBot="1">
      <c r="A159" s="75"/>
      <c r="B159" s="23"/>
      <c r="C159" s="129"/>
      <c r="D159" s="131"/>
      <c r="E159" s="130"/>
      <c r="F159" s="41"/>
      <c r="G159" s="42"/>
      <c r="H159" s="67">
        <f t="shared" si="4"/>
        <v>999.25</v>
      </c>
      <c r="I159" s="49"/>
      <c r="J159" s="50"/>
      <c r="K159" s="71">
        <f t="shared" si="5"/>
        <v>-3.0999999999999872</v>
      </c>
      <c r="L159" s="125"/>
      <c r="M159" s="126"/>
      <c r="N159" s="126"/>
      <c r="O159" s="126"/>
      <c r="P159" s="126"/>
      <c r="Q159" s="126"/>
      <c r="R159" s="126"/>
      <c r="S159" s="126"/>
      <c r="T159" s="127"/>
      <c r="U159" s="83"/>
      <c r="V159" s="62"/>
      <c r="W159" s="62"/>
      <c r="X159" s="62"/>
      <c r="Y159" s="62"/>
      <c r="Z159" s="62"/>
      <c r="AA159" s="62"/>
      <c r="AB159" s="62"/>
      <c r="AC159" s="62"/>
      <c r="AD159" s="62"/>
      <c r="AE159" s="62"/>
      <c r="AF159" s="62"/>
      <c r="AG159" s="62"/>
      <c r="AH159" s="62"/>
      <c r="AI159" s="62"/>
      <c r="AJ159" s="62"/>
      <c r="AK159" s="62"/>
      <c r="AL159" s="62"/>
      <c r="AM159" s="62"/>
      <c r="AN159" s="63"/>
      <c r="AP159" s="141">
        <f>SUM(L161:T161)</f>
        <v>6276.14</v>
      </c>
    </row>
    <row r="160" spans="1:42" s="7" customFormat="1" ht="12" thickBot="1">
      <c r="A160" s="24"/>
      <c r="B160" s="138" t="s">
        <v>96</v>
      </c>
      <c r="C160" s="28"/>
      <c r="D160" s="29"/>
      <c r="E160" s="30"/>
      <c r="F160" s="65"/>
      <c r="G160" s="66"/>
      <c r="H160" s="117">
        <f>H159</f>
        <v>999.25</v>
      </c>
      <c r="I160" s="72"/>
      <c r="J160" s="73"/>
      <c r="K160" s="116">
        <f>K159</f>
        <v>-3.0999999999999872</v>
      </c>
      <c r="L160" s="109"/>
      <c r="M160" s="110"/>
      <c r="N160" s="110"/>
      <c r="O160" s="110"/>
      <c r="P160" s="110"/>
      <c r="Q160" s="110"/>
      <c r="R160" s="110"/>
      <c r="S160" s="110"/>
      <c r="T160" s="111"/>
      <c r="U160" s="112"/>
      <c r="V160" s="113"/>
      <c r="W160" s="113"/>
      <c r="X160" s="113"/>
      <c r="Y160" s="113"/>
      <c r="Z160" s="113"/>
      <c r="AA160" s="113"/>
      <c r="AB160" s="113"/>
      <c r="AC160" s="113"/>
      <c r="AD160" s="113"/>
      <c r="AE160" s="113"/>
      <c r="AF160" s="113"/>
      <c r="AG160" s="113"/>
      <c r="AH160" s="113"/>
      <c r="AI160" s="152"/>
      <c r="AJ160" s="114"/>
      <c r="AK160" s="113"/>
      <c r="AL160" s="114"/>
      <c r="AM160" s="113"/>
      <c r="AN160" s="114"/>
      <c r="AP160" s="140" t="s">
        <v>121</v>
      </c>
    </row>
    <row r="161" spans="1:42" s="8" customFormat="1" ht="21" customHeight="1" thickBot="1">
      <c r="A161" s="25"/>
      <c r="B161" s="26" t="s">
        <v>92</v>
      </c>
      <c r="C161" s="1"/>
      <c r="D161" s="2"/>
      <c r="E161" s="3"/>
      <c r="F161" s="1"/>
      <c r="G161" s="2"/>
      <c r="H161" s="3"/>
      <c r="I161" s="21"/>
      <c r="J161" s="22"/>
      <c r="K161" s="3"/>
      <c r="L161" s="115">
        <f t="shared" ref="L161:T161" si="6">SUM(L6:L160)</f>
        <v>6215.54</v>
      </c>
      <c r="M161" s="115">
        <f t="shared" si="6"/>
        <v>60.6</v>
      </c>
      <c r="N161" s="115">
        <f t="shared" si="6"/>
        <v>0</v>
      </c>
      <c r="O161" s="115">
        <f t="shared" si="6"/>
        <v>0</v>
      </c>
      <c r="P161" s="115">
        <f t="shared" si="6"/>
        <v>0</v>
      </c>
      <c r="Q161" s="115">
        <f t="shared" si="6"/>
        <v>0</v>
      </c>
      <c r="R161" s="115">
        <f t="shared" si="6"/>
        <v>0</v>
      </c>
      <c r="S161" s="115">
        <f t="shared" si="6"/>
        <v>0</v>
      </c>
      <c r="T161" s="115">
        <f t="shared" si="6"/>
        <v>0</v>
      </c>
      <c r="U161" s="115">
        <f>SUM(U6:U160)</f>
        <v>96</v>
      </c>
      <c r="V161" s="115">
        <f t="shared" ref="V161:AO161" si="7">SUM(V6:V160)</f>
        <v>108</v>
      </c>
      <c r="W161" s="115">
        <f t="shared" si="7"/>
        <v>3</v>
      </c>
      <c r="X161" s="115">
        <f t="shared" si="7"/>
        <v>120</v>
      </c>
      <c r="Y161" s="115">
        <f t="shared" si="7"/>
        <v>138.80000000000001</v>
      </c>
      <c r="Z161" s="115">
        <f t="shared" si="7"/>
        <v>40</v>
      </c>
      <c r="AA161" s="115">
        <f t="shared" si="7"/>
        <v>2558</v>
      </c>
      <c r="AB161" s="115">
        <f t="shared" si="7"/>
        <v>0</v>
      </c>
      <c r="AC161" s="115">
        <f t="shared" si="7"/>
        <v>0</v>
      </c>
      <c r="AD161" s="115">
        <f t="shared" si="7"/>
        <v>116</v>
      </c>
      <c r="AE161" s="115">
        <f t="shared" si="7"/>
        <v>244</v>
      </c>
      <c r="AF161" s="115">
        <f t="shared" si="7"/>
        <v>2000</v>
      </c>
      <c r="AG161" s="115">
        <f t="shared" si="7"/>
        <v>110.6</v>
      </c>
      <c r="AH161" s="115">
        <f t="shared" si="7"/>
        <v>60</v>
      </c>
      <c r="AI161" s="115">
        <f t="shared" si="7"/>
        <v>0</v>
      </c>
      <c r="AJ161" s="115">
        <f t="shared" si="7"/>
        <v>0</v>
      </c>
      <c r="AK161" s="115">
        <f t="shared" si="7"/>
        <v>0</v>
      </c>
      <c r="AL161" s="115">
        <f t="shared" si="7"/>
        <v>0</v>
      </c>
      <c r="AM161" s="115">
        <f t="shared" si="7"/>
        <v>0</v>
      </c>
      <c r="AN161" s="115">
        <f t="shared" si="7"/>
        <v>0</v>
      </c>
      <c r="AO161" s="64">
        <f t="shared" si="7"/>
        <v>0</v>
      </c>
      <c r="AP161" s="139">
        <f>SUM(U161:AN161)</f>
        <v>5594.4000000000005</v>
      </c>
    </row>
    <row r="162" spans="1:42" s="7" customFormat="1">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row>
    <row r="163" spans="1:42" s="7" customFormat="1">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row>
    <row r="164" spans="1:42" s="7" customFormat="1">
      <c r="F164" s="9"/>
      <c r="G164" s="9"/>
      <c r="H164" s="9"/>
      <c r="I164" s="9"/>
      <c r="J164" s="9"/>
      <c r="K164" s="9"/>
      <c r="L164" s="9"/>
      <c r="M164" s="9"/>
      <c r="N164" s="9"/>
      <c r="O164" s="9"/>
      <c r="P164" s="9"/>
      <c r="Q164" s="9"/>
      <c r="R164" s="9"/>
      <c r="S164" s="9"/>
      <c r="T164" s="9"/>
      <c r="U164" s="14"/>
      <c r="AD164" s="14"/>
      <c r="AE164" s="14"/>
      <c r="AF164" s="14"/>
      <c r="AG164" s="14"/>
      <c r="AH164" s="14"/>
      <c r="AI164" s="14"/>
      <c r="AJ164" s="14"/>
      <c r="AK164" s="14"/>
      <c r="AL164" s="14"/>
      <c r="AM164" s="14"/>
    </row>
    <row r="165" spans="1:42" s="7" customFormat="1">
      <c r="F165" s="9"/>
      <c r="G165" s="9"/>
      <c r="H165" s="9"/>
      <c r="I165" s="9"/>
      <c r="J165" s="9"/>
      <c r="K165" s="9"/>
      <c r="L165" s="9"/>
      <c r="M165" s="9"/>
      <c r="N165" s="9"/>
      <c r="O165" s="9"/>
      <c r="P165" s="9"/>
      <c r="Q165" s="9"/>
      <c r="R165" s="9"/>
      <c r="S165" s="9"/>
      <c r="T165" s="9"/>
      <c r="U165" s="12"/>
      <c r="V165" s="12"/>
      <c r="W165" s="12"/>
      <c r="X165" s="275"/>
      <c r="Y165" s="275"/>
      <c r="Z165" s="275"/>
      <c r="AA165" s="275"/>
      <c r="AB165" s="275"/>
      <c r="AC165" s="275"/>
      <c r="AD165" s="275"/>
      <c r="AE165" s="275"/>
      <c r="AF165" s="275"/>
      <c r="AG165" s="275"/>
      <c r="AH165" s="275"/>
      <c r="AI165" s="275"/>
      <c r="AJ165" s="275"/>
      <c r="AK165" s="275"/>
      <c r="AL165" s="275"/>
      <c r="AM165" s="275"/>
    </row>
    <row r="166" spans="1:42" s="7" customFormat="1">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row>
    <row r="167" spans="1:42" s="7" customFormat="1" ht="19.5" thickBot="1">
      <c r="F167" s="9"/>
      <c r="G167" s="9"/>
      <c r="H167" s="9"/>
      <c r="I167" s="9"/>
      <c r="J167" s="9"/>
      <c r="K167" s="9"/>
      <c r="L167" s="9"/>
      <c r="M167" s="9"/>
      <c r="N167" s="9"/>
      <c r="O167" s="9"/>
      <c r="P167" s="9"/>
      <c r="Q167" s="9"/>
      <c r="R167" s="9"/>
      <c r="S167" s="9"/>
      <c r="T167" s="9"/>
      <c r="U167" s="9"/>
      <c r="V167" s="9"/>
      <c r="W167" s="9"/>
      <c r="X167" s="9"/>
      <c r="Y167" s="277" t="s">
        <v>95</v>
      </c>
      <c r="Z167" s="277"/>
      <c r="AA167" s="277"/>
      <c r="AB167" s="277"/>
      <c r="AC167" s="103"/>
      <c r="AD167" s="51"/>
      <c r="AE167" s="52"/>
      <c r="AF167" s="53"/>
      <c r="AG167" s="9"/>
      <c r="AH167" s="9"/>
      <c r="AI167" s="9"/>
      <c r="AJ167" s="9"/>
    </row>
    <row r="168" spans="1:42" s="7" customFormat="1">
      <c r="A168" s="10"/>
      <c r="B168" s="10"/>
      <c r="C168" s="10"/>
      <c r="D168" s="10"/>
      <c r="E168" s="10"/>
      <c r="F168" s="276"/>
      <c r="G168" s="276"/>
      <c r="H168" s="276"/>
      <c r="I168" s="11"/>
      <c r="J168" s="12"/>
      <c r="K168" s="12"/>
      <c r="L168" s="12"/>
      <c r="M168" s="12"/>
      <c r="N168" s="12"/>
      <c r="O168" s="12"/>
      <c r="P168" s="12"/>
      <c r="Q168" s="12"/>
      <c r="R168" s="12"/>
      <c r="S168" s="12"/>
      <c r="T168" s="12"/>
      <c r="U168" s="276"/>
      <c r="V168" s="276"/>
      <c r="W168" s="276"/>
      <c r="X168" s="276"/>
      <c r="Y168" s="276"/>
      <c r="Z168" s="276"/>
      <c r="AA168" s="276"/>
      <c r="AB168" s="276"/>
      <c r="AC168" s="276"/>
      <c r="AD168" s="276"/>
      <c r="AE168" s="276"/>
      <c r="AF168" s="276"/>
      <c r="AG168" s="276"/>
      <c r="AH168" s="276"/>
      <c r="AI168" s="276"/>
      <c r="AJ168" s="276"/>
    </row>
    <row r="169" spans="1:42" s="7" customFormat="1">
      <c r="A169" s="13"/>
      <c r="B169" s="13"/>
      <c r="C169" s="13"/>
      <c r="D169" s="13"/>
      <c r="E169" s="13"/>
      <c r="F169" s="14"/>
      <c r="G169" s="14"/>
      <c r="H169" s="14"/>
      <c r="I169" s="14"/>
      <c r="J169" s="14"/>
      <c r="K169" s="14"/>
      <c r="L169" s="14"/>
      <c r="M169" s="14"/>
      <c r="N169" s="14"/>
      <c r="O169" s="14"/>
      <c r="P169" s="14"/>
      <c r="Q169" s="14"/>
    </row>
    <row r="170" spans="1:42" s="7" customFormat="1">
      <c r="A170" s="10"/>
      <c r="B170" s="10"/>
      <c r="C170" s="10"/>
      <c r="D170" s="10"/>
      <c r="E170" s="10"/>
      <c r="F170" s="274"/>
      <c r="G170" s="274"/>
      <c r="H170" s="12"/>
      <c r="I170" s="274"/>
      <c r="J170" s="274"/>
      <c r="K170" s="12"/>
      <c r="L170" s="12"/>
      <c r="M170" s="12"/>
      <c r="N170" s="12"/>
      <c r="O170" s="12"/>
      <c r="P170" s="12"/>
      <c r="Q170" s="12"/>
    </row>
    <row r="171" spans="1:42" s="7" customFormat="1">
      <c r="F171" s="9"/>
      <c r="G171" s="9"/>
      <c r="H171" s="9"/>
      <c r="I171" s="9"/>
      <c r="J171" s="9"/>
      <c r="K171" s="9"/>
      <c r="L171" s="9"/>
      <c r="M171" s="9"/>
      <c r="N171" s="9"/>
      <c r="O171" s="9"/>
      <c r="P171" s="9"/>
      <c r="Q171" s="9"/>
      <c r="R171" s="9"/>
      <c r="S171" s="9"/>
      <c r="T171" s="9"/>
      <c r="U171" s="15"/>
      <c r="V171" s="15"/>
      <c r="W171" s="15"/>
      <c r="X171" s="15"/>
      <c r="Y171" s="15"/>
      <c r="Z171" s="15"/>
      <c r="AA171" s="15"/>
      <c r="AB171" s="15"/>
      <c r="AC171" s="15"/>
      <c r="AD171" s="15"/>
      <c r="AE171" s="15"/>
      <c r="AF171" s="15"/>
      <c r="AG171" s="15"/>
      <c r="AH171" s="15"/>
      <c r="AI171" s="15"/>
      <c r="AJ171" s="15"/>
    </row>
    <row r="172" spans="1:42" s="7" customFormat="1">
      <c r="F172" s="9"/>
      <c r="G172" s="9"/>
      <c r="H172" s="9"/>
      <c r="I172" s="9"/>
      <c r="J172" s="9"/>
      <c r="K172" s="9"/>
      <c r="L172" s="9"/>
      <c r="M172" s="9"/>
      <c r="N172" s="9"/>
      <c r="O172" s="9"/>
      <c r="P172" s="9"/>
      <c r="Q172" s="9"/>
      <c r="R172" s="9"/>
      <c r="S172" s="9"/>
      <c r="T172" s="9"/>
      <c r="U172" s="15"/>
      <c r="V172" s="15"/>
      <c r="W172" s="15"/>
      <c r="X172" s="15"/>
      <c r="Y172" s="15"/>
      <c r="Z172" s="15"/>
      <c r="AA172" s="15"/>
      <c r="AB172" s="15"/>
      <c r="AC172" s="15"/>
      <c r="AD172" s="15"/>
      <c r="AE172" s="15"/>
      <c r="AF172" s="15"/>
      <c r="AG172" s="15"/>
      <c r="AH172" s="15"/>
      <c r="AI172" s="15"/>
      <c r="AJ172" s="15"/>
    </row>
    <row r="173" spans="1:42" s="7" customFormat="1">
      <c r="F173" s="9"/>
      <c r="G173" s="9"/>
      <c r="H173" s="9"/>
      <c r="I173" s="9"/>
      <c r="J173" s="9"/>
      <c r="K173" s="9"/>
      <c r="L173" s="9"/>
      <c r="M173" s="9"/>
      <c r="N173" s="9"/>
      <c r="O173" s="9"/>
      <c r="P173" s="9"/>
      <c r="Q173" s="9"/>
      <c r="R173" s="9"/>
      <c r="S173" s="9"/>
      <c r="T173" s="9"/>
      <c r="U173" s="15"/>
      <c r="V173" s="15"/>
      <c r="W173" s="15"/>
      <c r="X173" s="15"/>
      <c r="Y173" s="15"/>
      <c r="Z173" s="15"/>
      <c r="AA173" s="15"/>
      <c r="AB173" s="15"/>
      <c r="AC173" s="15"/>
      <c r="AD173" s="15"/>
      <c r="AE173" s="15"/>
      <c r="AF173" s="15"/>
      <c r="AG173" s="15"/>
      <c r="AH173" s="15"/>
      <c r="AI173" s="15"/>
      <c r="AJ173" s="15"/>
    </row>
    <row r="174" spans="1:42" s="7" customFormat="1">
      <c r="F174" s="9"/>
      <c r="G174" s="9"/>
      <c r="H174" s="9"/>
      <c r="I174" s="9"/>
      <c r="J174" s="9"/>
      <c r="K174" s="9"/>
      <c r="L174" s="9"/>
      <c r="M174" s="9"/>
      <c r="N174" s="9"/>
      <c r="O174" s="9"/>
      <c r="P174" s="9"/>
      <c r="Q174" s="9"/>
      <c r="R174" s="9"/>
      <c r="S174" s="9"/>
      <c r="T174" s="9"/>
      <c r="U174" s="15"/>
      <c r="V174" s="15"/>
      <c r="W174" s="15"/>
      <c r="X174" s="15"/>
      <c r="Y174" s="15"/>
      <c r="Z174" s="15"/>
      <c r="AA174" s="15"/>
      <c r="AB174" s="15"/>
      <c r="AC174" s="15"/>
      <c r="AD174" s="15"/>
      <c r="AE174" s="15"/>
      <c r="AF174" s="15"/>
      <c r="AG174" s="15"/>
      <c r="AH174" s="15"/>
      <c r="AI174" s="15"/>
      <c r="AJ174" s="15"/>
    </row>
    <row r="175" spans="1:42" s="7" customFormat="1">
      <c r="F175" s="9"/>
      <c r="G175" s="9"/>
      <c r="H175" s="9"/>
      <c r="I175" s="9"/>
      <c r="J175" s="9"/>
      <c r="K175" s="9"/>
      <c r="L175" s="9"/>
      <c r="M175" s="9"/>
      <c r="N175" s="9"/>
      <c r="O175" s="9"/>
      <c r="P175" s="9"/>
      <c r="Q175" s="9"/>
      <c r="R175" s="9"/>
      <c r="S175" s="9"/>
      <c r="T175" s="9"/>
      <c r="U175" s="15"/>
      <c r="V175" s="15"/>
      <c r="W175" s="15"/>
      <c r="X175" s="15"/>
      <c r="Y175" s="15"/>
      <c r="Z175" s="15"/>
      <c r="AA175" s="15"/>
      <c r="AB175" s="15"/>
      <c r="AC175" s="15"/>
      <c r="AD175" s="15"/>
      <c r="AE175" s="15"/>
      <c r="AF175" s="15"/>
      <c r="AG175" s="15"/>
      <c r="AH175" s="15"/>
      <c r="AI175" s="15"/>
      <c r="AJ175" s="15"/>
    </row>
    <row r="176" spans="1:42" s="7" customFormat="1">
      <c r="U176" s="16"/>
      <c r="V176" s="16"/>
      <c r="W176" s="16"/>
      <c r="X176" s="16"/>
      <c r="Y176" s="16"/>
      <c r="Z176" s="16"/>
      <c r="AA176" s="16"/>
      <c r="AB176" s="16"/>
      <c r="AC176" s="16"/>
      <c r="AD176" s="16"/>
      <c r="AE176" s="16"/>
      <c r="AF176" s="16"/>
      <c r="AG176" s="16"/>
      <c r="AH176" s="16"/>
      <c r="AI176" s="16"/>
      <c r="AJ176" s="16"/>
    </row>
    <row r="177" spans="21:36" s="7" customFormat="1">
      <c r="U177" s="16"/>
      <c r="V177" s="16"/>
      <c r="W177" s="16"/>
      <c r="X177" s="16"/>
      <c r="Y177" s="16"/>
      <c r="Z177" s="16"/>
      <c r="AA177" s="16"/>
      <c r="AB177" s="16"/>
      <c r="AC177" s="16"/>
      <c r="AD177" s="16"/>
      <c r="AE177" s="16"/>
      <c r="AF177" s="16"/>
      <c r="AG177" s="16"/>
      <c r="AH177" s="16"/>
      <c r="AI177" s="16"/>
      <c r="AJ177" s="16"/>
    </row>
    <row r="178" spans="21:36" s="7" customFormat="1">
      <c r="U178" s="16"/>
      <c r="V178" s="16"/>
      <c r="W178" s="16"/>
      <c r="X178" s="16"/>
      <c r="Y178" s="16"/>
      <c r="Z178" s="16"/>
      <c r="AA178" s="16"/>
      <c r="AB178" s="16"/>
      <c r="AC178" s="16"/>
      <c r="AD178" s="16"/>
      <c r="AE178" s="16"/>
      <c r="AF178" s="16"/>
      <c r="AG178" s="16"/>
      <c r="AH178" s="16"/>
      <c r="AI178" s="16"/>
      <c r="AJ178" s="16"/>
    </row>
    <row r="179" spans="21:36" s="7" customFormat="1">
      <c r="U179" s="16"/>
      <c r="V179" s="16"/>
      <c r="W179" s="16"/>
      <c r="X179" s="16"/>
      <c r="Y179" s="16"/>
      <c r="Z179" s="16"/>
      <c r="AA179" s="16"/>
      <c r="AB179" s="16"/>
      <c r="AC179" s="16"/>
      <c r="AD179" s="16"/>
      <c r="AE179" s="16"/>
      <c r="AF179" s="16"/>
      <c r="AG179" s="16"/>
      <c r="AH179" s="16"/>
      <c r="AI179" s="16"/>
      <c r="AJ179" s="16"/>
    </row>
    <row r="180" spans="21:36" s="7" customFormat="1">
      <c r="U180" s="16"/>
      <c r="V180" s="16"/>
      <c r="W180" s="16"/>
      <c r="X180" s="16"/>
      <c r="Y180" s="16"/>
      <c r="Z180" s="16"/>
      <c r="AA180" s="16"/>
      <c r="AB180" s="16"/>
      <c r="AC180" s="16"/>
      <c r="AD180" s="16"/>
      <c r="AE180" s="16"/>
      <c r="AF180" s="16"/>
      <c r="AG180" s="16"/>
      <c r="AH180" s="16"/>
      <c r="AI180" s="16"/>
      <c r="AJ180" s="16"/>
    </row>
    <row r="181" spans="21:36" s="7" customFormat="1">
      <c r="U181" s="16"/>
      <c r="V181" s="16"/>
      <c r="W181" s="16"/>
      <c r="X181" s="16"/>
      <c r="Y181" s="16"/>
      <c r="Z181" s="16"/>
      <c r="AA181" s="16"/>
      <c r="AB181" s="16"/>
      <c r="AC181" s="16"/>
      <c r="AD181" s="16"/>
      <c r="AE181" s="16"/>
      <c r="AF181" s="16"/>
      <c r="AG181" s="16"/>
      <c r="AH181" s="16"/>
      <c r="AI181" s="16"/>
      <c r="AJ181" s="16"/>
    </row>
    <row r="182" spans="21:36" s="7" customFormat="1">
      <c r="U182" s="16"/>
      <c r="V182" s="16"/>
      <c r="W182" s="16"/>
      <c r="X182" s="16"/>
      <c r="Y182" s="16"/>
      <c r="Z182" s="16"/>
      <c r="AA182" s="16"/>
      <c r="AB182" s="16"/>
      <c r="AC182" s="16"/>
      <c r="AD182" s="16"/>
      <c r="AE182" s="16"/>
      <c r="AF182" s="16"/>
      <c r="AG182" s="16"/>
      <c r="AH182" s="16"/>
      <c r="AI182" s="16"/>
      <c r="AJ182" s="16"/>
    </row>
    <row r="183" spans="21:36" s="7" customFormat="1">
      <c r="U183" s="16"/>
      <c r="V183" s="16"/>
      <c r="W183" s="16"/>
      <c r="X183" s="16"/>
      <c r="Y183" s="16"/>
      <c r="Z183" s="16"/>
      <c r="AA183" s="16"/>
      <c r="AB183" s="16"/>
      <c r="AC183" s="16"/>
      <c r="AD183" s="16"/>
      <c r="AE183" s="16"/>
      <c r="AF183" s="16"/>
      <c r="AG183" s="16"/>
      <c r="AH183" s="16"/>
      <c r="AI183" s="16"/>
      <c r="AJ183" s="16"/>
    </row>
    <row r="184" spans="21:36" s="7" customFormat="1">
      <c r="U184" s="16"/>
      <c r="V184" s="16"/>
      <c r="W184" s="16"/>
      <c r="X184" s="16"/>
      <c r="Y184" s="16"/>
      <c r="Z184" s="16"/>
      <c r="AA184" s="16"/>
      <c r="AB184" s="16"/>
      <c r="AC184" s="16"/>
      <c r="AD184" s="16"/>
      <c r="AE184" s="16"/>
      <c r="AF184" s="16"/>
      <c r="AG184" s="16"/>
      <c r="AH184" s="16"/>
      <c r="AI184" s="16"/>
      <c r="AJ184" s="16"/>
    </row>
    <row r="185" spans="21:36" s="7" customFormat="1">
      <c r="U185" s="16"/>
      <c r="V185" s="16"/>
      <c r="W185" s="16"/>
      <c r="X185" s="16"/>
      <c r="Y185" s="16"/>
      <c r="Z185" s="16"/>
      <c r="AA185" s="16"/>
      <c r="AB185" s="16"/>
      <c r="AC185" s="16"/>
      <c r="AD185" s="16"/>
      <c r="AE185" s="16"/>
      <c r="AF185" s="16"/>
      <c r="AG185" s="16"/>
      <c r="AH185" s="16"/>
      <c r="AI185" s="16"/>
      <c r="AJ185" s="16"/>
    </row>
    <row r="186" spans="21:36" s="7" customFormat="1">
      <c r="U186" s="16"/>
      <c r="V186" s="16"/>
      <c r="W186" s="16"/>
      <c r="X186" s="16"/>
      <c r="Y186" s="16"/>
      <c r="Z186" s="16"/>
      <c r="AA186" s="16"/>
      <c r="AB186" s="16"/>
      <c r="AC186" s="16"/>
      <c r="AD186" s="16"/>
      <c r="AE186" s="16"/>
      <c r="AF186" s="16"/>
      <c r="AG186" s="16"/>
      <c r="AH186" s="16"/>
      <c r="AI186" s="16"/>
      <c r="AJ186" s="16"/>
    </row>
    <row r="187" spans="21:36" s="7" customFormat="1">
      <c r="U187" s="16"/>
      <c r="V187" s="16"/>
      <c r="W187" s="16"/>
      <c r="X187" s="16"/>
      <c r="Y187" s="16"/>
      <c r="Z187" s="16"/>
      <c r="AA187" s="16"/>
      <c r="AB187" s="16"/>
      <c r="AC187" s="16"/>
      <c r="AD187" s="16"/>
      <c r="AE187" s="16"/>
      <c r="AF187" s="16"/>
      <c r="AG187" s="16"/>
      <c r="AH187" s="16"/>
      <c r="AI187" s="16"/>
      <c r="AJ187" s="16"/>
    </row>
    <row r="188" spans="21:36" s="7" customFormat="1">
      <c r="U188" s="16"/>
      <c r="V188" s="16"/>
      <c r="W188" s="16"/>
      <c r="X188" s="16"/>
      <c r="Y188" s="16"/>
      <c r="Z188" s="16"/>
      <c r="AA188" s="16"/>
      <c r="AB188" s="16"/>
      <c r="AC188" s="16"/>
      <c r="AD188" s="16"/>
      <c r="AE188" s="16"/>
      <c r="AF188" s="16"/>
      <c r="AG188" s="16"/>
      <c r="AH188" s="16"/>
      <c r="AI188" s="16"/>
      <c r="AJ188" s="16"/>
    </row>
    <row r="189" spans="21:36" s="7" customFormat="1">
      <c r="U189" s="16"/>
      <c r="V189" s="16"/>
      <c r="W189" s="16"/>
      <c r="X189" s="16"/>
      <c r="Y189" s="16"/>
      <c r="Z189" s="16"/>
      <c r="AA189" s="16"/>
      <c r="AB189" s="16"/>
      <c r="AC189" s="16"/>
      <c r="AD189" s="16"/>
      <c r="AE189" s="16"/>
      <c r="AF189" s="16"/>
      <c r="AG189" s="16"/>
      <c r="AH189" s="16"/>
      <c r="AI189" s="16"/>
      <c r="AJ189" s="16"/>
    </row>
    <row r="190" spans="21:36" s="7" customFormat="1">
      <c r="U190" s="16"/>
      <c r="V190" s="16"/>
      <c r="W190" s="16"/>
      <c r="X190" s="16"/>
      <c r="Y190" s="16"/>
      <c r="Z190" s="16"/>
      <c r="AA190" s="16"/>
      <c r="AB190" s="16"/>
      <c r="AC190" s="16"/>
      <c r="AD190" s="16"/>
      <c r="AE190" s="16"/>
      <c r="AF190" s="16"/>
      <c r="AG190" s="16"/>
      <c r="AH190" s="16"/>
      <c r="AI190" s="16"/>
      <c r="AJ190" s="16"/>
    </row>
    <row r="191" spans="21:36" s="7" customFormat="1">
      <c r="U191" s="16"/>
      <c r="V191" s="16"/>
      <c r="W191" s="16"/>
      <c r="X191" s="16"/>
      <c r="Y191" s="16"/>
      <c r="Z191" s="16"/>
      <c r="AA191" s="16"/>
      <c r="AB191" s="16"/>
      <c r="AC191" s="16"/>
      <c r="AD191" s="16"/>
      <c r="AE191" s="16"/>
      <c r="AF191" s="16"/>
      <c r="AG191" s="16"/>
      <c r="AH191" s="16"/>
      <c r="AI191" s="16"/>
      <c r="AJ191" s="16"/>
    </row>
    <row r="192" spans="21:36" s="7" customFormat="1">
      <c r="U192" s="16"/>
      <c r="V192" s="16"/>
      <c r="W192" s="16"/>
      <c r="X192" s="16"/>
      <c r="Y192" s="16"/>
      <c r="Z192" s="16"/>
      <c r="AA192" s="16"/>
      <c r="AB192" s="16"/>
      <c r="AC192" s="16"/>
      <c r="AD192" s="16"/>
      <c r="AE192" s="16"/>
      <c r="AF192" s="16"/>
      <c r="AG192" s="16"/>
      <c r="AH192" s="16"/>
      <c r="AI192" s="16"/>
      <c r="AJ192" s="16"/>
    </row>
    <row r="193" spans="1:36" s="7" customFormat="1">
      <c r="U193" s="16"/>
      <c r="V193" s="16"/>
      <c r="W193" s="16"/>
      <c r="X193" s="16"/>
      <c r="Y193" s="16"/>
      <c r="Z193" s="16"/>
      <c r="AA193" s="16"/>
      <c r="AB193" s="16"/>
      <c r="AC193" s="16"/>
      <c r="AD193" s="16"/>
      <c r="AE193" s="16"/>
      <c r="AF193" s="16"/>
      <c r="AG193" s="16"/>
      <c r="AH193" s="16"/>
      <c r="AI193" s="16"/>
      <c r="AJ193" s="16"/>
    </row>
    <row r="194" spans="1:36" s="7" customFormat="1">
      <c r="U194" s="16"/>
      <c r="V194" s="16"/>
      <c r="W194" s="16"/>
      <c r="X194" s="16"/>
      <c r="Y194" s="16"/>
      <c r="Z194" s="16"/>
      <c r="AA194" s="16"/>
      <c r="AB194" s="16"/>
      <c r="AC194" s="16"/>
      <c r="AD194" s="16"/>
      <c r="AE194" s="16"/>
      <c r="AF194" s="16"/>
      <c r="AG194" s="16"/>
      <c r="AH194" s="16"/>
      <c r="AI194" s="16"/>
      <c r="AJ194" s="16"/>
    </row>
    <row r="195" spans="1:36" s="7" customFormat="1">
      <c r="U195" s="16"/>
      <c r="V195" s="16"/>
      <c r="W195" s="16"/>
      <c r="X195" s="16"/>
      <c r="Y195" s="16"/>
      <c r="Z195" s="16"/>
      <c r="AA195" s="16"/>
      <c r="AB195" s="16"/>
      <c r="AC195" s="16"/>
      <c r="AD195" s="16"/>
      <c r="AE195" s="16"/>
      <c r="AF195" s="16"/>
      <c r="AG195" s="16"/>
      <c r="AH195" s="16"/>
      <c r="AI195" s="16"/>
      <c r="AJ195" s="16"/>
    </row>
    <row r="196" spans="1:36" s="7" customFormat="1">
      <c r="U196" s="16"/>
      <c r="V196" s="16"/>
      <c r="W196" s="16"/>
      <c r="X196" s="16"/>
      <c r="Y196" s="16"/>
      <c r="Z196" s="16"/>
      <c r="AA196" s="16"/>
      <c r="AB196" s="16"/>
      <c r="AC196" s="16"/>
      <c r="AD196" s="16"/>
      <c r="AE196" s="16"/>
      <c r="AF196" s="16"/>
      <c r="AG196" s="16"/>
      <c r="AH196" s="16"/>
      <c r="AI196" s="16"/>
      <c r="AJ196" s="16"/>
    </row>
    <row r="197" spans="1:36" s="7" customFormat="1"/>
    <row r="198" spans="1:36" s="7" customFormat="1"/>
    <row r="199" spans="1:36" s="7" customFormat="1"/>
    <row r="200" spans="1:36" s="7" customFormat="1"/>
    <row r="201" spans="1:36" s="7" customFormat="1"/>
    <row r="202" spans="1:36" s="7" customFormat="1">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row>
    <row r="203" spans="1:36" s="7" customFormat="1">
      <c r="A203" s="10"/>
      <c r="B203" s="10"/>
      <c r="C203" s="10"/>
      <c r="D203" s="10"/>
      <c r="E203" s="10"/>
      <c r="F203" s="276"/>
      <c r="G203" s="276"/>
      <c r="H203" s="276"/>
      <c r="I203" s="11"/>
      <c r="J203" s="12"/>
      <c r="K203" s="12"/>
      <c r="L203" s="12"/>
      <c r="M203" s="12"/>
      <c r="N203" s="12"/>
      <c r="O203" s="12"/>
      <c r="P203" s="12"/>
      <c r="Q203" s="12"/>
      <c r="R203" s="12"/>
      <c r="S203" s="12"/>
      <c r="T203" s="12"/>
      <c r="U203" s="276"/>
      <c r="V203" s="276"/>
      <c r="W203" s="276"/>
      <c r="X203" s="276"/>
      <c r="Y203" s="276"/>
      <c r="Z203" s="276"/>
      <c r="AA203" s="276"/>
      <c r="AB203" s="276"/>
      <c r="AC203" s="276"/>
      <c r="AD203" s="276"/>
      <c r="AE203" s="276"/>
      <c r="AF203" s="276"/>
      <c r="AG203" s="276"/>
      <c r="AH203" s="276"/>
      <c r="AI203" s="276"/>
      <c r="AJ203" s="276"/>
    </row>
    <row r="204" spans="1:36" s="7" customFormat="1">
      <c r="A204" s="13"/>
      <c r="B204" s="13"/>
      <c r="C204" s="13"/>
      <c r="D204" s="13"/>
      <c r="E204" s="13"/>
      <c r="F204" s="14"/>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row>
    <row r="205" spans="1:36" s="7" customFormat="1">
      <c r="A205" s="10"/>
      <c r="B205" s="10"/>
      <c r="C205" s="10"/>
      <c r="D205" s="10"/>
      <c r="E205" s="10"/>
      <c r="F205" s="274"/>
      <c r="G205" s="274"/>
      <c r="H205" s="12"/>
      <c r="I205" s="274"/>
      <c r="J205" s="274"/>
      <c r="K205" s="12"/>
      <c r="L205" s="12"/>
      <c r="M205" s="12"/>
      <c r="N205" s="12"/>
      <c r="O205" s="12"/>
      <c r="P205" s="12"/>
      <c r="Q205" s="12"/>
      <c r="R205" s="12"/>
      <c r="S205" s="12"/>
      <c r="T205" s="12"/>
      <c r="U205" s="275"/>
      <c r="V205" s="275"/>
      <c r="W205" s="275"/>
      <c r="X205" s="275"/>
      <c r="Y205" s="275"/>
      <c r="Z205" s="275"/>
      <c r="AA205" s="275"/>
      <c r="AB205" s="275"/>
      <c r="AC205" s="275"/>
      <c r="AD205" s="275"/>
      <c r="AE205" s="275"/>
      <c r="AF205" s="275"/>
      <c r="AG205" s="275"/>
      <c r="AH205" s="275"/>
      <c r="AI205" s="275"/>
      <c r="AJ205" s="275"/>
    </row>
    <row r="206" spans="1:36" s="7" customFormat="1">
      <c r="F206" s="9"/>
      <c r="G206" s="9"/>
      <c r="H206" s="9"/>
      <c r="I206" s="9"/>
      <c r="J206" s="9"/>
      <c r="K206" s="9"/>
      <c r="L206" s="9"/>
      <c r="M206" s="9"/>
      <c r="N206" s="9"/>
      <c r="O206" s="9"/>
      <c r="P206" s="9"/>
      <c r="Q206" s="9"/>
      <c r="R206" s="9"/>
      <c r="S206" s="9"/>
      <c r="T206" s="9"/>
      <c r="U206" s="15"/>
      <c r="V206" s="15"/>
      <c r="W206" s="15"/>
      <c r="X206" s="15"/>
      <c r="Y206" s="15"/>
      <c r="Z206" s="15"/>
      <c r="AA206" s="15"/>
      <c r="AB206" s="15"/>
      <c r="AC206" s="15"/>
      <c r="AD206" s="15"/>
      <c r="AE206" s="15"/>
      <c r="AF206" s="15"/>
      <c r="AG206" s="15"/>
      <c r="AH206" s="15"/>
      <c r="AI206" s="15"/>
      <c r="AJ206" s="15"/>
    </row>
    <row r="207" spans="1:36" s="7" customFormat="1">
      <c r="F207" s="9"/>
      <c r="G207" s="9"/>
      <c r="H207" s="9"/>
      <c r="I207" s="9"/>
      <c r="J207" s="9"/>
      <c r="K207" s="9"/>
      <c r="L207" s="9"/>
      <c r="M207" s="9"/>
      <c r="N207" s="9"/>
      <c r="O207" s="9"/>
      <c r="P207" s="9"/>
      <c r="Q207" s="9"/>
      <c r="R207" s="9"/>
      <c r="S207" s="9"/>
      <c r="T207" s="9"/>
      <c r="U207" s="15"/>
      <c r="V207" s="15"/>
      <c r="W207" s="15"/>
      <c r="X207" s="15"/>
      <c r="Y207" s="15"/>
      <c r="Z207" s="15"/>
      <c r="AA207" s="15"/>
      <c r="AB207" s="15"/>
      <c r="AC207" s="15"/>
      <c r="AD207" s="15"/>
      <c r="AE207" s="15"/>
      <c r="AF207" s="15"/>
      <c r="AG207" s="15"/>
      <c r="AH207" s="15"/>
      <c r="AI207" s="15"/>
      <c r="AJ207" s="15"/>
    </row>
    <row r="208" spans="1:36" s="7" customFormat="1">
      <c r="F208" s="9"/>
      <c r="G208" s="9"/>
      <c r="H208" s="9"/>
      <c r="I208" s="9"/>
      <c r="J208" s="9"/>
      <c r="K208" s="9"/>
      <c r="L208" s="9"/>
      <c r="M208" s="9"/>
      <c r="N208" s="9"/>
      <c r="O208" s="9"/>
      <c r="P208" s="9"/>
      <c r="Q208" s="9"/>
      <c r="R208" s="9"/>
      <c r="S208" s="9"/>
      <c r="T208" s="9"/>
      <c r="U208" s="15"/>
      <c r="V208" s="15"/>
      <c r="W208" s="15"/>
      <c r="X208" s="15"/>
      <c r="Y208" s="15"/>
      <c r="Z208" s="15"/>
      <c r="AA208" s="15"/>
      <c r="AB208" s="15"/>
      <c r="AC208" s="15"/>
      <c r="AD208" s="15"/>
      <c r="AE208" s="15"/>
      <c r="AF208" s="15"/>
      <c r="AG208" s="15"/>
      <c r="AH208" s="15"/>
      <c r="AI208" s="15"/>
      <c r="AJ208" s="15"/>
    </row>
    <row r="209" spans="21:36" s="7" customFormat="1">
      <c r="U209" s="16"/>
      <c r="V209" s="16"/>
      <c r="W209" s="16"/>
      <c r="X209" s="16"/>
      <c r="Y209" s="16"/>
      <c r="Z209" s="16"/>
      <c r="AA209" s="16"/>
      <c r="AB209" s="16"/>
      <c r="AC209" s="16"/>
      <c r="AD209" s="16"/>
      <c r="AE209" s="16"/>
      <c r="AF209" s="16"/>
      <c r="AG209" s="16"/>
      <c r="AH209" s="16"/>
      <c r="AI209" s="16"/>
      <c r="AJ209" s="16"/>
    </row>
    <row r="210" spans="21:36" s="7" customFormat="1">
      <c r="U210" s="16"/>
      <c r="V210" s="16"/>
      <c r="W210" s="16"/>
      <c r="X210" s="16"/>
      <c r="Y210" s="16"/>
      <c r="Z210" s="16"/>
      <c r="AA210" s="16"/>
      <c r="AB210" s="16"/>
      <c r="AC210" s="16"/>
      <c r="AD210" s="16"/>
      <c r="AE210" s="16"/>
      <c r="AF210" s="16"/>
      <c r="AG210" s="16"/>
      <c r="AH210" s="16"/>
      <c r="AI210" s="16"/>
      <c r="AJ210" s="16"/>
    </row>
    <row r="211" spans="21:36" s="7" customFormat="1">
      <c r="U211" s="16"/>
      <c r="V211" s="16"/>
      <c r="W211" s="16"/>
      <c r="X211" s="16"/>
      <c r="Y211" s="16"/>
      <c r="Z211" s="16"/>
      <c r="AA211" s="16"/>
      <c r="AB211" s="16"/>
      <c r="AC211" s="16"/>
      <c r="AD211" s="16"/>
      <c r="AE211" s="16"/>
      <c r="AF211" s="16"/>
      <c r="AG211" s="16"/>
      <c r="AH211" s="16"/>
      <c r="AI211" s="16"/>
      <c r="AJ211" s="16"/>
    </row>
    <row r="212" spans="21:36" s="7" customFormat="1">
      <c r="U212" s="16"/>
      <c r="V212" s="16"/>
      <c r="W212" s="16"/>
      <c r="X212" s="16"/>
      <c r="Y212" s="16"/>
      <c r="Z212" s="16"/>
      <c r="AA212" s="16"/>
      <c r="AB212" s="16"/>
      <c r="AC212" s="16"/>
      <c r="AD212" s="16"/>
      <c r="AE212" s="16"/>
      <c r="AF212" s="16"/>
      <c r="AG212" s="16"/>
      <c r="AH212" s="16"/>
      <c r="AI212" s="16"/>
      <c r="AJ212" s="16"/>
    </row>
    <row r="213" spans="21:36" s="7" customFormat="1">
      <c r="U213" s="16"/>
      <c r="V213" s="16"/>
      <c r="W213" s="16"/>
      <c r="X213" s="16"/>
      <c r="Y213" s="16"/>
      <c r="Z213" s="16"/>
      <c r="AA213" s="16"/>
      <c r="AB213" s="16"/>
      <c r="AC213" s="16"/>
      <c r="AD213" s="16"/>
      <c r="AE213" s="16"/>
      <c r="AF213" s="16"/>
      <c r="AG213" s="16"/>
      <c r="AH213" s="16"/>
      <c r="AI213" s="16"/>
      <c r="AJ213" s="16"/>
    </row>
    <row r="214" spans="21:36" s="7" customFormat="1">
      <c r="U214" s="16"/>
      <c r="V214" s="16"/>
      <c r="W214" s="16"/>
      <c r="X214" s="16"/>
      <c r="Y214" s="16"/>
      <c r="Z214" s="16"/>
      <c r="AA214" s="16"/>
      <c r="AB214" s="16"/>
      <c r="AC214" s="16"/>
      <c r="AD214" s="16"/>
      <c r="AE214" s="16"/>
      <c r="AF214" s="16"/>
      <c r="AG214" s="16"/>
      <c r="AH214" s="16"/>
      <c r="AI214" s="16"/>
      <c r="AJ214" s="16"/>
    </row>
    <row r="215" spans="21:36" s="7" customFormat="1">
      <c r="U215" s="16"/>
      <c r="V215" s="16"/>
      <c r="W215" s="16"/>
      <c r="X215" s="16"/>
      <c r="Y215" s="16"/>
      <c r="Z215" s="16"/>
      <c r="AA215" s="16"/>
      <c r="AB215" s="16"/>
      <c r="AC215" s="16"/>
      <c r="AD215" s="16"/>
      <c r="AE215" s="16"/>
      <c r="AF215" s="16"/>
      <c r="AG215" s="16"/>
      <c r="AH215" s="16"/>
      <c r="AI215" s="16"/>
      <c r="AJ215" s="16"/>
    </row>
    <row r="216" spans="21:36" s="7" customFormat="1">
      <c r="U216" s="16"/>
      <c r="V216" s="16"/>
      <c r="W216" s="16"/>
      <c r="X216" s="16"/>
      <c r="Y216" s="16"/>
      <c r="Z216" s="16"/>
      <c r="AA216" s="16"/>
      <c r="AB216" s="16"/>
      <c r="AC216" s="16"/>
      <c r="AD216" s="16"/>
      <c r="AE216" s="16"/>
      <c r="AF216" s="16"/>
      <c r="AG216" s="16"/>
      <c r="AH216" s="16"/>
      <c r="AI216" s="16"/>
      <c r="AJ216" s="16"/>
    </row>
    <row r="217" spans="21:36" s="7" customFormat="1">
      <c r="U217" s="16"/>
      <c r="V217" s="16"/>
      <c r="W217" s="16"/>
      <c r="X217" s="16"/>
      <c r="Y217" s="16"/>
      <c r="Z217" s="16"/>
      <c r="AA217" s="16"/>
      <c r="AB217" s="16"/>
      <c r="AC217" s="16"/>
      <c r="AD217" s="16"/>
      <c r="AE217" s="16"/>
      <c r="AF217" s="16"/>
      <c r="AG217" s="16"/>
      <c r="AH217" s="16"/>
      <c r="AI217" s="16"/>
      <c r="AJ217" s="16"/>
    </row>
    <row r="218" spans="21:36" s="7" customFormat="1">
      <c r="U218" s="16"/>
      <c r="V218" s="16"/>
      <c r="W218" s="16"/>
      <c r="X218" s="16"/>
      <c r="Y218" s="16"/>
      <c r="Z218" s="16"/>
      <c r="AA218" s="16"/>
      <c r="AB218" s="16"/>
      <c r="AC218" s="16"/>
      <c r="AD218" s="16"/>
      <c r="AE218" s="16"/>
      <c r="AF218" s="16"/>
      <c r="AG218" s="16"/>
      <c r="AH218" s="16"/>
      <c r="AI218" s="16"/>
      <c r="AJ218" s="16"/>
    </row>
    <row r="219" spans="21:36" s="7" customFormat="1">
      <c r="U219" s="16"/>
      <c r="V219" s="16"/>
      <c r="W219" s="16"/>
      <c r="X219" s="16"/>
      <c r="Y219" s="16"/>
      <c r="Z219" s="16"/>
      <c r="AA219" s="16"/>
      <c r="AB219" s="16"/>
      <c r="AC219" s="16"/>
      <c r="AD219" s="16"/>
      <c r="AE219" s="16"/>
      <c r="AF219" s="16"/>
      <c r="AG219" s="16"/>
      <c r="AH219" s="16"/>
      <c r="AI219" s="16"/>
      <c r="AJ219" s="16"/>
    </row>
    <row r="220" spans="21:36" s="7" customFormat="1">
      <c r="U220" s="16"/>
      <c r="V220" s="16"/>
      <c r="W220" s="16"/>
      <c r="X220" s="16"/>
      <c r="Y220" s="16"/>
      <c r="Z220" s="16"/>
      <c r="AA220" s="16"/>
      <c r="AB220" s="16"/>
      <c r="AC220" s="16"/>
      <c r="AD220" s="16"/>
      <c r="AE220" s="16"/>
      <c r="AF220" s="16"/>
      <c r="AG220" s="16"/>
      <c r="AH220" s="16"/>
      <c r="AI220" s="16"/>
      <c r="AJ220" s="16"/>
    </row>
    <row r="221" spans="21:36" s="7" customFormat="1">
      <c r="U221" s="16"/>
      <c r="V221" s="16"/>
      <c r="W221" s="16"/>
      <c r="X221" s="16"/>
      <c r="Y221" s="16"/>
      <c r="Z221" s="16"/>
      <c r="AA221" s="16"/>
      <c r="AB221" s="16"/>
      <c r="AC221" s="16"/>
      <c r="AD221" s="16"/>
      <c r="AE221" s="16"/>
      <c r="AF221" s="16"/>
      <c r="AG221" s="16"/>
      <c r="AH221" s="16"/>
      <c r="AI221" s="16"/>
      <c r="AJ221" s="16"/>
    </row>
    <row r="222" spans="21:36" s="7" customFormat="1">
      <c r="U222" s="16"/>
      <c r="V222" s="16"/>
      <c r="W222" s="16"/>
      <c r="X222" s="16"/>
      <c r="Y222" s="16"/>
      <c r="Z222" s="16"/>
      <c r="AA222" s="16"/>
      <c r="AB222" s="16"/>
      <c r="AC222" s="16"/>
      <c r="AD222" s="16"/>
      <c r="AE222" s="16"/>
      <c r="AF222" s="16"/>
      <c r="AG222" s="16"/>
      <c r="AH222" s="16"/>
      <c r="AI222" s="16"/>
      <c r="AJ222" s="16"/>
    </row>
    <row r="223" spans="21:36" s="7" customFormat="1">
      <c r="U223" s="16"/>
      <c r="V223" s="16"/>
      <c r="W223" s="16"/>
      <c r="X223" s="16"/>
      <c r="Y223" s="16"/>
      <c r="Z223" s="16"/>
      <c r="AA223" s="16"/>
      <c r="AB223" s="16"/>
      <c r="AC223" s="16"/>
      <c r="AD223" s="16"/>
      <c r="AE223" s="16"/>
      <c r="AF223" s="16"/>
      <c r="AG223" s="16"/>
      <c r="AH223" s="16"/>
      <c r="AI223" s="16"/>
      <c r="AJ223" s="16"/>
    </row>
    <row r="224" spans="21:36" s="7" customFormat="1">
      <c r="U224" s="16"/>
      <c r="V224" s="16"/>
      <c r="W224" s="16"/>
      <c r="X224" s="16"/>
      <c r="Y224" s="16"/>
      <c r="Z224" s="16"/>
      <c r="AA224" s="16"/>
      <c r="AB224" s="16"/>
      <c r="AC224" s="16"/>
      <c r="AD224" s="16"/>
      <c r="AE224" s="16"/>
      <c r="AF224" s="16"/>
      <c r="AG224" s="16"/>
      <c r="AH224" s="16"/>
      <c r="AI224" s="16"/>
      <c r="AJ224" s="16"/>
    </row>
    <row r="225" spans="1:36" s="7" customFormat="1">
      <c r="U225" s="16"/>
      <c r="V225" s="16"/>
      <c r="W225" s="16"/>
      <c r="X225" s="16"/>
      <c r="Y225" s="16"/>
      <c r="Z225" s="16"/>
      <c r="AA225" s="16"/>
      <c r="AB225" s="16"/>
      <c r="AC225" s="16"/>
      <c r="AD225" s="16"/>
      <c r="AE225" s="16"/>
      <c r="AF225" s="16"/>
      <c r="AG225" s="16"/>
      <c r="AH225" s="16"/>
      <c r="AI225" s="16"/>
      <c r="AJ225" s="16"/>
    </row>
    <row r="226" spans="1:36" s="7" customFormat="1">
      <c r="U226" s="16"/>
      <c r="V226" s="16"/>
      <c r="W226" s="16"/>
      <c r="X226" s="16"/>
      <c r="Y226" s="16"/>
      <c r="Z226" s="16"/>
      <c r="AA226" s="16"/>
      <c r="AB226" s="16"/>
      <c r="AC226" s="16"/>
      <c r="AD226" s="16"/>
      <c r="AE226" s="16"/>
      <c r="AF226" s="16"/>
      <c r="AG226" s="16"/>
      <c r="AH226" s="16"/>
      <c r="AI226" s="16"/>
      <c r="AJ226" s="16"/>
    </row>
    <row r="227" spans="1:36" s="7" customFormat="1">
      <c r="U227" s="16"/>
      <c r="V227" s="16"/>
      <c r="W227" s="16"/>
      <c r="X227" s="16"/>
      <c r="Y227" s="16"/>
      <c r="Z227" s="16"/>
      <c r="AA227" s="16"/>
      <c r="AB227" s="16"/>
      <c r="AC227" s="16"/>
      <c r="AD227" s="16"/>
      <c r="AE227" s="16"/>
      <c r="AF227" s="16"/>
      <c r="AG227" s="16"/>
      <c r="AH227" s="16"/>
      <c r="AI227" s="16"/>
      <c r="AJ227" s="16"/>
    </row>
    <row r="228" spans="1:36" s="7" customFormat="1">
      <c r="U228" s="16"/>
      <c r="V228" s="16"/>
      <c r="W228" s="16"/>
      <c r="X228" s="16"/>
      <c r="Y228" s="16"/>
      <c r="Z228" s="16"/>
      <c r="AA228" s="16"/>
      <c r="AB228" s="16"/>
      <c r="AC228" s="16"/>
      <c r="AD228" s="16"/>
      <c r="AE228" s="16"/>
      <c r="AF228" s="16"/>
      <c r="AG228" s="16"/>
      <c r="AH228" s="16"/>
      <c r="AI228" s="16"/>
      <c r="AJ228" s="16"/>
    </row>
    <row r="229" spans="1:36" s="7" customFormat="1">
      <c r="U229" s="16"/>
      <c r="V229" s="16"/>
      <c r="W229" s="16"/>
      <c r="X229" s="16"/>
      <c r="Y229" s="16"/>
      <c r="Z229" s="16"/>
      <c r="AA229" s="16"/>
      <c r="AB229" s="16"/>
      <c r="AC229" s="16"/>
      <c r="AD229" s="16"/>
      <c r="AE229" s="16"/>
      <c r="AF229" s="16"/>
      <c r="AG229" s="16"/>
      <c r="AH229" s="16"/>
      <c r="AI229" s="16"/>
      <c r="AJ229" s="16"/>
    </row>
    <row r="230" spans="1:36" s="7" customFormat="1">
      <c r="U230" s="16"/>
      <c r="V230" s="16"/>
      <c r="W230" s="16"/>
      <c r="X230" s="16"/>
      <c r="Y230" s="16"/>
      <c r="Z230" s="16"/>
      <c r="AA230" s="16"/>
      <c r="AB230" s="16"/>
      <c r="AC230" s="16"/>
      <c r="AD230" s="16"/>
      <c r="AE230" s="16"/>
      <c r="AF230" s="16"/>
      <c r="AG230" s="16"/>
      <c r="AH230" s="16"/>
      <c r="AI230" s="16"/>
      <c r="AJ230" s="16"/>
    </row>
    <row r="231" spans="1:36" s="7" customFormat="1">
      <c r="U231" s="16"/>
      <c r="V231" s="16"/>
      <c r="W231" s="16"/>
      <c r="X231" s="16"/>
      <c r="Y231" s="16"/>
      <c r="Z231" s="16"/>
      <c r="AA231" s="16"/>
      <c r="AB231" s="16"/>
      <c r="AC231" s="16"/>
      <c r="AD231" s="16"/>
      <c r="AE231" s="16"/>
      <c r="AF231" s="16"/>
      <c r="AG231" s="16"/>
      <c r="AH231" s="16"/>
      <c r="AI231" s="16"/>
      <c r="AJ231" s="16"/>
    </row>
    <row r="232" spans="1:36" s="7" customFormat="1"/>
    <row r="233" spans="1:36" s="7" customFormat="1"/>
    <row r="234" spans="1:36" s="7" customFormat="1"/>
    <row r="235" spans="1:36" s="7" customFormat="1"/>
    <row r="236" spans="1:36" s="7" customFormat="1"/>
    <row r="237" spans="1:36" s="7" customFormat="1"/>
    <row r="238" spans="1:36" s="7" customFormat="1">
      <c r="A238" s="10"/>
      <c r="B238" s="10"/>
      <c r="C238" s="10"/>
      <c r="D238" s="10"/>
      <c r="E238" s="10"/>
      <c r="F238" s="273"/>
      <c r="G238" s="273"/>
      <c r="H238" s="273"/>
      <c r="I238" s="17"/>
      <c r="J238" s="10"/>
      <c r="K238" s="10"/>
      <c r="L238" s="10"/>
      <c r="M238" s="10"/>
      <c r="N238" s="10"/>
      <c r="O238" s="10"/>
      <c r="P238" s="10"/>
      <c r="Q238" s="10"/>
      <c r="R238" s="10"/>
      <c r="S238" s="10"/>
      <c r="T238" s="10"/>
      <c r="U238" s="273"/>
      <c r="V238" s="273"/>
      <c r="W238" s="273"/>
      <c r="X238" s="273"/>
      <c r="Y238" s="273"/>
      <c r="Z238" s="273"/>
      <c r="AA238" s="273"/>
      <c r="AB238" s="273"/>
      <c r="AC238" s="273"/>
      <c r="AD238" s="273"/>
      <c r="AE238" s="273"/>
      <c r="AF238" s="273"/>
      <c r="AG238" s="273"/>
      <c r="AH238" s="273"/>
      <c r="AI238" s="273"/>
      <c r="AJ238" s="273"/>
    </row>
    <row r="239" spans="1:36" s="7" customForma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row>
    <row r="240" spans="1:36" s="7" customFormat="1">
      <c r="U240" s="16"/>
      <c r="V240" s="16"/>
      <c r="W240" s="16"/>
      <c r="X240" s="16"/>
      <c r="Y240" s="16"/>
      <c r="Z240" s="16"/>
      <c r="AA240" s="16"/>
      <c r="AB240" s="16"/>
      <c r="AC240" s="16"/>
      <c r="AD240" s="16"/>
      <c r="AE240" s="16"/>
      <c r="AF240" s="16"/>
      <c r="AG240" s="16"/>
      <c r="AH240" s="16"/>
      <c r="AI240" s="16"/>
      <c r="AJ240" s="16"/>
    </row>
    <row r="241" spans="21:36" s="7" customFormat="1">
      <c r="U241" s="16"/>
      <c r="V241" s="16"/>
      <c r="W241" s="16"/>
      <c r="X241" s="16"/>
      <c r="Y241" s="16"/>
      <c r="Z241" s="16"/>
      <c r="AA241" s="16"/>
      <c r="AB241" s="16"/>
      <c r="AC241" s="16"/>
      <c r="AD241" s="16"/>
      <c r="AE241" s="16"/>
      <c r="AF241" s="16"/>
      <c r="AG241" s="16"/>
      <c r="AH241" s="16"/>
      <c r="AI241" s="16"/>
      <c r="AJ241" s="16"/>
    </row>
    <row r="242" spans="21:36" s="7" customFormat="1">
      <c r="U242" s="16"/>
      <c r="V242" s="16"/>
      <c r="W242" s="16"/>
      <c r="X242" s="16"/>
      <c r="Y242" s="16"/>
      <c r="Z242" s="16"/>
      <c r="AA242" s="16"/>
      <c r="AB242" s="16"/>
      <c r="AC242" s="16"/>
      <c r="AD242" s="16"/>
      <c r="AE242" s="16"/>
      <c r="AF242" s="16"/>
      <c r="AG242" s="16"/>
      <c r="AH242" s="16"/>
      <c r="AI242" s="16"/>
      <c r="AJ242" s="16"/>
    </row>
    <row r="243" spans="21:36" s="7" customFormat="1">
      <c r="U243" s="16"/>
      <c r="V243" s="16"/>
      <c r="W243" s="16"/>
      <c r="X243" s="16"/>
      <c r="Y243" s="16"/>
      <c r="Z243" s="16"/>
      <c r="AA243" s="16"/>
      <c r="AB243" s="16"/>
      <c r="AC243" s="16"/>
      <c r="AD243" s="16"/>
      <c r="AE243" s="16"/>
      <c r="AF243" s="16"/>
      <c r="AG243" s="16"/>
      <c r="AH243" s="16"/>
      <c r="AI243" s="16"/>
      <c r="AJ243" s="16"/>
    </row>
    <row r="244" spans="21:36" s="7" customFormat="1">
      <c r="U244" s="16"/>
      <c r="V244" s="16"/>
      <c r="W244" s="16"/>
      <c r="X244" s="16"/>
      <c r="Y244" s="16"/>
      <c r="Z244" s="16"/>
      <c r="AA244" s="16"/>
      <c r="AB244" s="16"/>
      <c r="AC244" s="16"/>
      <c r="AD244" s="16"/>
      <c r="AE244" s="16"/>
      <c r="AF244" s="16"/>
      <c r="AG244" s="16"/>
      <c r="AH244" s="16"/>
      <c r="AI244" s="16"/>
      <c r="AJ244" s="16"/>
    </row>
    <row r="245" spans="21:36" s="7" customFormat="1">
      <c r="U245" s="16"/>
      <c r="V245" s="16"/>
      <c r="W245" s="16"/>
      <c r="X245" s="16"/>
      <c r="Y245" s="16"/>
      <c r="Z245" s="16"/>
      <c r="AA245" s="16"/>
      <c r="AB245" s="16"/>
      <c r="AC245" s="16"/>
      <c r="AD245" s="16"/>
      <c r="AE245" s="16"/>
      <c r="AF245" s="16"/>
      <c r="AG245" s="16"/>
      <c r="AH245" s="16"/>
      <c r="AI245" s="16"/>
      <c r="AJ245" s="16"/>
    </row>
    <row r="246" spans="21:36" s="7" customFormat="1">
      <c r="U246" s="16"/>
      <c r="V246" s="16"/>
      <c r="W246" s="16"/>
      <c r="X246" s="16"/>
      <c r="Y246" s="16"/>
      <c r="Z246" s="16"/>
      <c r="AA246" s="16"/>
      <c r="AB246" s="16"/>
      <c r="AC246" s="16"/>
      <c r="AD246" s="16"/>
      <c r="AE246" s="16"/>
      <c r="AF246" s="16"/>
      <c r="AG246" s="16"/>
      <c r="AH246" s="16"/>
      <c r="AI246" s="16"/>
      <c r="AJ246" s="16"/>
    </row>
    <row r="247" spans="21:36" s="7" customFormat="1">
      <c r="U247" s="16"/>
      <c r="V247" s="16"/>
      <c r="W247" s="16"/>
      <c r="X247" s="16"/>
      <c r="Y247" s="16"/>
      <c r="Z247" s="16"/>
      <c r="AA247" s="16"/>
      <c r="AB247" s="16"/>
      <c r="AC247" s="16"/>
      <c r="AD247" s="16"/>
      <c r="AE247" s="16"/>
      <c r="AF247" s="16"/>
      <c r="AG247" s="16"/>
      <c r="AH247" s="16"/>
      <c r="AI247" s="16"/>
      <c r="AJ247" s="16"/>
    </row>
    <row r="248" spans="21:36" s="7" customFormat="1">
      <c r="U248" s="16"/>
      <c r="V248" s="16"/>
      <c r="W248" s="16"/>
      <c r="X248" s="16"/>
      <c r="Y248" s="16"/>
      <c r="Z248" s="16"/>
      <c r="AA248" s="16"/>
      <c r="AB248" s="16"/>
      <c r="AC248" s="16"/>
      <c r="AD248" s="16"/>
      <c r="AE248" s="16"/>
      <c r="AF248" s="16"/>
      <c r="AG248" s="16"/>
      <c r="AH248" s="16"/>
      <c r="AI248" s="16"/>
      <c r="AJ248" s="16"/>
    </row>
    <row r="249" spans="21:36" s="7" customFormat="1">
      <c r="U249" s="16"/>
      <c r="V249" s="16"/>
      <c r="W249" s="16"/>
      <c r="X249" s="16"/>
      <c r="Y249" s="16"/>
      <c r="Z249" s="16"/>
      <c r="AA249" s="16"/>
      <c r="AB249" s="16"/>
      <c r="AC249" s="16"/>
      <c r="AD249" s="16"/>
      <c r="AE249" s="16"/>
      <c r="AF249" s="16"/>
      <c r="AG249" s="16"/>
      <c r="AH249" s="16"/>
      <c r="AI249" s="16"/>
      <c r="AJ249" s="16"/>
    </row>
    <row r="250" spans="21:36" s="7" customFormat="1">
      <c r="U250" s="16"/>
      <c r="V250" s="16"/>
      <c r="W250" s="16"/>
      <c r="X250" s="16"/>
      <c r="Y250" s="16"/>
      <c r="Z250" s="16"/>
      <c r="AA250" s="16"/>
      <c r="AB250" s="16"/>
      <c r="AC250" s="16"/>
      <c r="AD250" s="16"/>
      <c r="AE250" s="16"/>
      <c r="AF250" s="16"/>
      <c r="AG250" s="16"/>
      <c r="AH250" s="16"/>
      <c r="AI250" s="16"/>
      <c r="AJ250" s="16"/>
    </row>
    <row r="251" spans="21:36" s="7" customFormat="1">
      <c r="U251" s="16"/>
      <c r="V251" s="16"/>
      <c r="W251" s="16"/>
      <c r="X251" s="16"/>
      <c r="Y251" s="16"/>
      <c r="Z251" s="16"/>
      <c r="AA251" s="16"/>
      <c r="AB251" s="16"/>
      <c r="AC251" s="16"/>
      <c r="AD251" s="16"/>
      <c r="AE251" s="16"/>
      <c r="AF251" s="16"/>
      <c r="AG251" s="16"/>
      <c r="AH251" s="16"/>
      <c r="AI251" s="16"/>
      <c r="AJ251" s="16"/>
    </row>
    <row r="252" spans="21:36" s="7" customFormat="1">
      <c r="U252" s="16"/>
      <c r="V252" s="16"/>
      <c r="W252" s="16"/>
      <c r="X252" s="16"/>
      <c r="Y252" s="16"/>
      <c r="Z252" s="16"/>
      <c r="AA252" s="16"/>
      <c r="AB252" s="16"/>
      <c r="AC252" s="16"/>
      <c r="AD252" s="16"/>
      <c r="AE252" s="16"/>
      <c r="AF252" s="16"/>
      <c r="AG252" s="16"/>
      <c r="AH252" s="16"/>
      <c r="AI252" s="16"/>
      <c r="AJ252" s="16"/>
    </row>
    <row r="253" spans="21:36" s="7" customFormat="1">
      <c r="U253" s="16"/>
      <c r="V253" s="16"/>
      <c r="W253" s="16"/>
      <c r="X253" s="16"/>
      <c r="Y253" s="16"/>
      <c r="Z253" s="16"/>
      <c r="AA253" s="16"/>
      <c r="AB253" s="16"/>
      <c r="AC253" s="16"/>
      <c r="AD253" s="16"/>
      <c r="AE253" s="16"/>
      <c r="AF253" s="16"/>
      <c r="AG253" s="16"/>
      <c r="AH253" s="16"/>
      <c r="AI253" s="16"/>
      <c r="AJ253" s="16"/>
    </row>
    <row r="254" spans="21:36" s="7" customFormat="1">
      <c r="U254" s="16"/>
      <c r="V254" s="16"/>
      <c r="W254" s="16"/>
      <c r="X254" s="16"/>
      <c r="Y254" s="16"/>
      <c r="Z254" s="16"/>
      <c r="AA254" s="16"/>
      <c r="AB254" s="16"/>
      <c r="AC254" s="16"/>
      <c r="AD254" s="16"/>
      <c r="AE254" s="16"/>
      <c r="AF254" s="16"/>
      <c r="AG254" s="16"/>
      <c r="AH254" s="16"/>
      <c r="AI254" s="16"/>
      <c r="AJ254" s="16"/>
    </row>
    <row r="255" spans="21:36" s="7" customFormat="1">
      <c r="U255" s="16"/>
      <c r="V255" s="16"/>
      <c r="W255" s="16"/>
      <c r="X255" s="16"/>
      <c r="Y255" s="16"/>
      <c r="Z255" s="16"/>
      <c r="AA255" s="16"/>
      <c r="AB255" s="16"/>
      <c r="AC255" s="16"/>
      <c r="AD255" s="16"/>
      <c r="AE255" s="16"/>
      <c r="AF255" s="16"/>
      <c r="AG255" s="16"/>
      <c r="AH255" s="16"/>
      <c r="AI255" s="16"/>
      <c r="AJ255" s="16"/>
    </row>
    <row r="256" spans="21:36" s="7" customFormat="1">
      <c r="U256" s="16"/>
      <c r="V256" s="16"/>
      <c r="W256" s="16"/>
      <c r="X256" s="16"/>
      <c r="Y256" s="16"/>
      <c r="Z256" s="16"/>
      <c r="AA256" s="16"/>
      <c r="AB256" s="16"/>
      <c r="AC256" s="16"/>
      <c r="AD256" s="16"/>
      <c r="AE256" s="16"/>
      <c r="AF256" s="16"/>
      <c r="AG256" s="16"/>
      <c r="AH256" s="16"/>
      <c r="AI256" s="16"/>
      <c r="AJ256" s="16"/>
    </row>
    <row r="257" spans="1:36" s="7" customFormat="1">
      <c r="U257" s="16"/>
      <c r="V257" s="16"/>
      <c r="W257" s="16"/>
      <c r="X257" s="16"/>
      <c r="Y257" s="16"/>
      <c r="Z257" s="16"/>
      <c r="AA257" s="16"/>
      <c r="AB257" s="16"/>
      <c r="AC257" s="16"/>
      <c r="AD257" s="16"/>
      <c r="AE257" s="16"/>
      <c r="AF257" s="16"/>
      <c r="AG257" s="16"/>
      <c r="AH257" s="16"/>
      <c r="AI257" s="16"/>
      <c r="AJ257" s="16"/>
    </row>
    <row r="258" spans="1:36" s="7" customFormat="1">
      <c r="U258" s="16"/>
      <c r="V258" s="16"/>
      <c r="W258" s="16"/>
      <c r="X258" s="16"/>
      <c r="Y258" s="16"/>
      <c r="Z258" s="16"/>
      <c r="AA258" s="16"/>
      <c r="AB258" s="16"/>
      <c r="AC258" s="16"/>
      <c r="AD258" s="16"/>
      <c r="AE258" s="16"/>
      <c r="AF258" s="16"/>
      <c r="AG258" s="16"/>
      <c r="AH258" s="16"/>
      <c r="AI258" s="16"/>
      <c r="AJ258" s="16"/>
    </row>
    <row r="259" spans="1:36" s="7" customFormat="1">
      <c r="U259" s="16"/>
      <c r="V259" s="16"/>
      <c r="W259" s="16"/>
      <c r="X259" s="16"/>
      <c r="Y259" s="16"/>
      <c r="Z259" s="16"/>
      <c r="AA259" s="16"/>
      <c r="AB259" s="16"/>
      <c r="AC259" s="16"/>
      <c r="AD259" s="16"/>
      <c r="AE259" s="16"/>
      <c r="AF259" s="16"/>
      <c r="AG259" s="16"/>
      <c r="AH259" s="16"/>
      <c r="AI259" s="16"/>
      <c r="AJ259" s="16"/>
    </row>
    <row r="260" spans="1:36" s="7" customFormat="1">
      <c r="U260" s="16"/>
      <c r="V260" s="16"/>
      <c r="W260" s="16"/>
      <c r="X260" s="16"/>
      <c r="Y260" s="16"/>
      <c r="Z260" s="16"/>
      <c r="AA260" s="16"/>
      <c r="AB260" s="16"/>
      <c r="AC260" s="16"/>
      <c r="AD260" s="16"/>
      <c r="AE260" s="16"/>
      <c r="AF260" s="16"/>
      <c r="AG260" s="16"/>
      <c r="AH260" s="16"/>
      <c r="AI260" s="16"/>
      <c r="AJ260" s="16"/>
    </row>
    <row r="261" spans="1:36" s="7" customFormat="1">
      <c r="U261" s="16"/>
      <c r="V261" s="16"/>
      <c r="W261" s="16"/>
      <c r="X261" s="16"/>
      <c r="Y261" s="16"/>
      <c r="Z261" s="16"/>
      <c r="AA261" s="16"/>
      <c r="AB261" s="16"/>
      <c r="AC261" s="16"/>
      <c r="AD261" s="16"/>
      <c r="AE261" s="16"/>
      <c r="AF261" s="16"/>
      <c r="AG261" s="16"/>
      <c r="AH261" s="16"/>
      <c r="AI261" s="16"/>
      <c r="AJ261" s="16"/>
    </row>
    <row r="262" spans="1:36" s="7" customFormat="1">
      <c r="U262" s="16"/>
      <c r="V262" s="16"/>
      <c r="W262" s="16"/>
      <c r="X262" s="16"/>
      <c r="Y262" s="16"/>
      <c r="Z262" s="16"/>
      <c r="AA262" s="16"/>
      <c r="AB262" s="16"/>
      <c r="AC262" s="16"/>
      <c r="AD262" s="16"/>
      <c r="AE262" s="16"/>
      <c r="AF262" s="16"/>
      <c r="AG262" s="16"/>
      <c r="AH262" s="16"/>
      <c r="AI262" s="16"/>
      <c r="AJ262" s="16"/>
    </row>
    <row r="263" spans="1:36" s="7" customFormat="1">
      <c r="U263" s="16"/>
      <c r="V263" s="16"/>
      <c r="W263" s="16"/>
      <c r="X263" s="16"/>
      <c r="Y263" s="16"/>
      <c r="Z263" s="16"/>
      <c r="AA263" s="16"/>
      <c r="AB263" s="16"/>
      <c r="AC263" s="16"/>
      <c r="AD263" s="16"/>
      <c r="AE263" s="16"/>
      <c r="AF263" s="16"/>
      <c r="AG263" s="16"/>
      <c r="AH263" s="16"/>
      <c r="AI263" s="16"/>
      <c r="AJ263" s="16"/>
    </row>
    <row r="264" spans="1:36" s="7" customFormat="1">
      <c r="U264" s="16"/>
      <c r="V264" s="16"/>
      <c r="W264" s="16"/>
      <c r="X264" s="16"/>
      <c r="Y264" s="16"/>
      <c r="Z264" s="16"/>
      <c r="AA264" s="16"/>
      <c r="AB264" s="16"/>
      <c r="AC264" s="16"/>
      <c r="AD264" s="16"/>
      <c r="AE264" s="16"/>
      <c r="AF264" s="16"/>
      <c r="AG264" s="16"/>
      <c r="AH264" s="16"/>
      <c r="AI264" s="16"/>
      <c r="AJ264" s="16"/>
    </row>
    <row r="265" spans="1:36" s="7" customFormat="1">
      <c r="U265" s="16"/>
      <c r="V265" s="16"/>
      <c r="W265" s="16"/>
      <c r="X265" s="16"/>
      <c r="Y265" s="16"/>
      <c r="Z265" s="16"/>
      <c r="AA265" s="16"/>
      <c r="AB265" s="16"/>
      <c r="AC265" s="16"/>
      <c r="AD265" s="16"/>
      <c r="AE265" s="16"/>
      <c r="AF265" s="16"/>
      <c r="AG265" s="16"/>
      <c r="AH265" s="16"/>
      <c r="AI265" s="16"/>
      <c r="AJ265" s="16"/>
    </row>
    <row r="266" spans="1:36" s="7" customFormat="1"/>
    <row r="267" spans="1:36" s="7" customFormat="1"/>
    <row r="268" spans="1:36" s="7" customFormat="1"/>
    <row r="269" spans="1:36" s="7" customFormat="1"/>
    <row r="270" spans="1:36" s="7" customFormat="1"/>
    <row r="271" spans="1:36" s="7" customFormat="1"/>
    <row r="272" spans="1:36" s="7" customFormat="1">
      <c r="A272" s="10"/>
      <c r="B272" s="10"/>
      <c r="C272" s="10"/>
      <c r="D272" s="10"/>
      <c r="E272" s="10"/>
      <c r="F272" s="273"/>
      <c r="G272" s="273"/>
      <c r="H272" s="273"/>
      <c r="I272" s="17"/>
      <c r="J272" s="10"/>
      <c r="K272" s="10"/>
      <c r="L272" s="10"/>
      <c r="M272" s="10"/>
      <c r="N272" s="10"/>
      <c r="O272" s="10"/>
      <c r="P272" s="10"/>
      <c r="Q272" s="10"/>
      <c r="R272" s="10"/>
      <c r="S272" s="10"/>
      <c r="T272" s="10"/>
      <c r="U272" s="273"/>
      <c r="V272" s="273"/>
      <c r="W272" s="273"/>
      <c r="X272" s="273"/>
      <c r="Y272" s="273"/>
      <c r="Z272" s="273"/>
      <c r="AA272" s="273"/>
      <c r="AB272" s="273"/>
      <c r="AC272" s="273"/>
      <c r="AD272" s="273"/>
      <c r="AE272" s="273"/>
      <c r="AF272" s="273"/>
      <c r="AG272" s="273"/>
      <c r="AH272" s="273"/>
      <c r="AI272" s="273"/>
      <c r="AJ272" s="273"/>
    </row>
    <row r="273" spans="1:36" s="7" customForma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row>
    <row r="274" spans="1:36" s="7" customFormat="1">
      <c r="U274" s="16"/>
      <c r="V274" s="16"/>
      <c r="W274" s="16"/>
      <c r="X274" s="16"/>
      <c r="Y274" s="16"/>
      <c r="Z274" s="16"/>
      <c r="AA274" s="16"/>
      <c r="AB274" s="16"/>
      <c r="AC274" s="16"/>
      <c r="AD274" s="16"/>
      <c r="AE274" s="16"/>
      <c r="AF274" s="16"/>
      <c r="AG274" s="16"/>
      <c r="AH274" s="16"/>
      <c r="AI274" s="16"/>
      <c r="AJ274" s="16"/>
    </row>
    <row r="275" spans="1:36" s="7" customFormat="1">
      <c r="U275" s="16"/>
      <c r="V275" s="16"/>
      <c r="W275" s="16"/>
      <c r="X275" s="16"/>
      <c r="Y275" s="16"/>
      <c r="Z275" s="16"/>
      <c r="AA275" s="16"/>
      <c r="AB275" s="16"/>
      <c r="AC275" s="16"/>
      <c r="AD275" s="16"/>
      <c r="AE275" s="16"/>
      <c r="AF275" s="16"/>
      <c r="AG275" s="16"/>
      <c r="AH275" s="16"/>
      <c r="AI275" s="16"/>
      <c r="AJ275" s="16"/>
    </row>
    <row r="276" spans="1:36" s="7" customFormat="1">
      <c r="U276" s="16"/>
      <c r="V276" s="16"/>
      <c r="W276" s="16"/>
      <c r="X276" s="16"/>
      <c r="Y276" s="16"/>
      <c r="Z276" s="16"/>
      <c r="AA276" s="16"/>
      <c r="AB276" s="16"/>
      <c r="AC276" s="16"/>
      <c r="AD276" s="16"/>
      <c r="AE276" s="16"/>
      <c r="AF276" s="16"/>
      <c r="AG276" s="16"/>
      <c r="AH276" s="16"/>
      <c r="AI276" s="16"/>
      <c r="AJ276" s="16"/>
    </row>
    <row r="277" spans="1:36" s="7" customFormat="1">
      <c r="U277" s="16"/>
      <c r="V277" s="16"/>
      <c r="W277" s="16"/>
      <c r="X277" s="16"/>
      <c r="Y277" s="16"/>
      <c r="Z277" s="16"/>
      <c r="AA277" s="16"/>
      <c r="AB277" s="16"/>
      <c r="AC277" s="16"/>
      <c r="AD277" s="16"/>
      <c r="AE277" s="16"/>
      <c r="AF277" s="16"/>
      <c r="AG277" s="16"/>
      <c r="AH277" s="16"/>
      <c r="AI277" s="16"/>
      <c r="AJ277" s="16"/>
    </row>
    <row r="278" spans="1:36" s="7" customFormat="1">
      <c r="U278" s="16"/>
      <c r="V278" s="16"/>
      <c r="W278" s="16"/>
      <c r="X278" s="16"/>
      <c r="Y278" s="16"/>
      <c r="Z278" s="16"/>
      <c r="AA278" s="16"/>
      <c r="AB278" s="16"/>
      <c r="AC278" s="16"/>
      <c r="AD278" s="16"/>
      <c r="AE278" s="16"/>
      <c r="AF278" s="16"/>
      <c r="AG278" s="16"/>
      <c r="AH278" s="16"/>
      <c r="AI278" s="16"/>
      <c r="AJ278" s="16"/>
    </row>
    <row r="279" spans="1:36" s="7" customFormat="1">
      <c r="U279" s="16"/>
      <c r="V279" s="16"/>
      <c r="W279" s="16"/>
      <c r="X279" s="16"/>
      <c r="Y279" s="16"/>
      <c r="Z279" s="16"/>
      <c r="AA279" s="16"/>
      <c r="AB279" s="16"/>
      <c r="AC279" s="16"/>
      <c r="AD279" s="16"/>
      <c r="AE279" s="16"/>
      <c r="AF279" s="16"/>
      <c r="AG279" s="16"/>
      <c r="AH279" s="16"/>
      <c r="AI279" s="16"/>
      <c r="AJ279" s="16"/>
    </row>
    <row r="280" spans="1:36" s="7" customFormat="1">
      <c r="U280" s="16"/>
      <c r="V280" s="16"/>
      <c r="W280" s="16"/>
      <c r="X280" s="16"/>
      <c r="Y280" s="16"/>
      <c r="Z280" s="16"/>
      <c r="AA280" s="16"/>
      <c r="AB280" s="16"/>
      <c r="AC280" s="16"/>
      <c r="AD280" s="16"/>
      <c r="AE280" s="16"/>
      <c r="AF280" s="16"/>
      <c r="AG280" s="16"/>
      <c r="AH280" s="16"/>
      <c r="AI280" s="16"/>
      <c r="AJ280" s="16"/>
    </row>
    <row r="281" spans="1:36" s="7" customFormat="1">
      <c r="U281" s="16"/>
      <c r="V281" s="16"/>
      <c r="W281" s="16"/>
      <c r="X281" s="16"/>
      <c r="Y281" s="16"/>
      <c r="Z281" s="16"/>
      <c r="AA281" s="16"/>
      <c r="AB281" s="16"/>
      <c r="AC281" s="16"/>
      <c r="AD281" s="16"/>
      <c r="AE281" s="16"/>
      <c r="AF281" s="16"/>
      <c r="AG281" s="16"/>
      <c r="AH281" s="16"/>
      <c r="AI281" s="16"/>
      <c r="AJ281" s="16"/>
    </row>
    <row r="282" spans="1:36" s="7" customFormat="1">
      <c r="U282" s="16"/>
      <c r="V282" s="16"/>
      <c r="W282" s="16"/>
      <c r="X282" s="16"/>
      <c r="Y282" s="16"/>
      <c r="Z282" s="16"/>
      <c r="AA282" s="16"/>
      <c r="AB282" s="16"/>
      <c r="AC282" s="16"/>
      <c r="AD282" s="16"/>
      <c r="AE282" s="16"/>
      <c r="AF282" s="16"/>
      <c r="AG282" s="16"/>
      <c r="AH282" s="16"/>
      <c r="AI282" s="16"/>
      <c r="AJ282" s="16"/>
    </row>
    <row r="283" spans="1:36" s="7" customFormat="1">
      <c r="U283" s="16"/>
      <c r="V283" s="16"/>
      <c r="W283" s="16"/>
      <c r="X283" s="16"/>
      <c r="Y283" s="16"/>
      <c r="Z283" s="16"/>
      <c r="AA283" s="16"/>
      <c r="AB283" s="16"/>
      <c r="AC283" s="16"/>
      <c r="AD283" s="16"/>
      <c r="AE283" s="16"/>
      <c r="AF283" s="16"/>
      <c r="AG283" s="16"/>
      <c r="AH283" s="16"/>
      <c r="AI283" s="16"/>
      <c r="AJ283" s="16"/>
    </row>
    <row r="284" spans="1:36" s="7" customFormat="1">
      <c r="U284" s="16"/>
      <c r="V284" s="16"/>
      <c r="W284" s="16"/>
      <c r="X284" s="16"/>
      <c r="Y284" s="16"/>
      <c r="Z284" s="16"/>
      <c r="AA284" s="16"/>
      <c r="AB284" s="16"/>
      <c r="AC284" s="16"/>
      <c r="AD284" s="16"/>
      <c r="AE284" s="16"/>
      <c r="AF284" s="16"/>
      <c r="AG284" s="16"/>
      <c r="AH284" s="16"/>
      <c r="AI284" s="16"/>
      <c r="AJ284" s="16"/>
    </row>
    <row r="285" spans="1:36" s="7" customFormat="1">
      <c r="U285" s="16"/>
      <c r="V285" s="16"/>
      <c r="W285" s="16"/>
      <c r="X285" s="16"/>
      <c r="Y285" s="16"/>
      <c r="Z285" s="16"/>
      <c r="AA285" s="16"/>
      <c r="AB285" s="16"/>
      <c r="AC285" s="16"/>
      <c r="AD285" s="16"/>
      <c r="AE285" s="16"/>
      <c r="AF285" s="16"/>
      <c r="AG285" s="16"/>
      <c r="AH285" s="16"/>
      <c r="AI285" s="16"/>
      <c r="AJ285" s="16"/>
    </row>
    <row r="286" spans="1:36" s="7" customFormat="1">
      <c r="U286" s="16"/>
      <c r="V286" s="16"/>
      <c r="W286" s="16"/>
      <c r="X286" s="16"/>
      <c r="Y286" s="16"/>
      <c r="Z286" s="16"/>
      <c r="AA286" s="16"/>
      <c r="AB286" s="16"/>
      <c r="AC286" s="16"/>
      <c r="AD286" s="16"/>
      <c r="AE286" s="16"/>
      <c r="AF286" s="16"/>
      <c r="AG286" s="16"/>
      <c r="AH286" s="16"/>
      <c r="AI286" s="16"/>
      <c r="AJ286" s="16"/>
    </row>
    <row r="287" spans="1:36" s="7" customFormat="1">
      <c r="U287" s="16"/>
      <c r="V287" s="16"/>
      <c r="W287" s="16"/>
      <c r="X287" s="16"/>
      <c r="Y287" s="16"/>
      <c r="Z287" s="16"/>
      <c r="AA287" s="16"/>
      <c r="AB287" s="16"/>
      <c r="AC287" s="16"/>
      <c r="AD287" s="16"/>
      <c r="AE287" s="16"/>
      <c r="AF287" s="16"/>
      <c r="AG287" s="16"/>
      <c r="AH287" s="16"/>
      <c r="AI287" s="16"/>
      <c r="AJ287" s="16"/>
    </row>
    <row r="288" spans="1:36" s="7" customFormat="1">
      <c r="U288" s="16"/>
      <c r="V288" s="16"/>
      <c r="W288" s="16"/>
      <c r="X288" s="16"/>
      <c r="Y288" s="16"/>
      <c r="Z288" s="16"/>
      <c r="AA288" s="16"/>
      <c r="AB288" s="16"/>
      <c r="AC288" s="16"/>
      <c r="AD288" s="16"/>
      <c r="AE288" s="16"/>
      <c r="AF288" s="16"/>
      <c r="AG288" s="16"/>
      <c r="AH288" s="16"/>
      <c r="AI288" s="16"/>
      <c r="AJ288" s="16"/>
    </row>
    <row r="289" spans="21:36" s="7" customFormat="1">
      <c r="U289" s="16"/>
      <c r="V289" s="16"/>
      <c r="W289" s="16"/>
      <c r="X289" s="16"/>
      <c r="Y289" s="16"/>
      <c r="Z289" s="16"/>
      <c r="AA289" s="16"/>
      <c r="AB289" s="16"/>
      <c r="AC289" s="16"/>
      <c r="AD289" s="16"/>
      <c r="AE289" s="16"/>
      <c r="AF289" s="16"/>
      <c r="AG289" s="16"/>
      <c r="AH289" s="16"/>
      <c r="AI289" s="16"/>
      <c r="AJ289" s="16"/>
    </row>
    <row r="290" spans="21:36" s="7" customFormat="1">
      <c r="U290" s="16"/>
      <c r="V290" s="16"/>
      <c r="W290" s="16"/>
      <c r="X290" s="16"/>
      <c r="Y290" s="16"/>
      <c r="Z290" s="16"/>
      <c r="AA290" s="16"/>
      <c r="AB290" s="16"/>
      <c r="AC290" s="16"/>
      <c r="AD290" s="16"/>
      <c r="AE290" s="16"/>
      <c r="AF290" s="16"/>
      <c r="AG290" s="16"/>
      <c r="AH290" s="16"/>
      <c r="AI290" s="16"/>
      <c r="AJ290" s="16"/>
    </row>
    <row r="291" spans="21:36" s="7" customFormat="1">
      <c r="U291" s="16"/>
      <c r="V291" s="16"/>
      <c r="W291" s="16"/>
      <c r="X291" s="16"/>
      <c r="Y291" s="16"/>
      <c r="Z291" s="16"/>
      <c r="AA291" s="16"/>
      <c r="AB291" s="16"/>
      <c r="AC291" s="16"/>
      <c r="AD291" s="16"/>
      <c r="AE291" s="16"/>
      <c r="AF291" s="16"/>
      <c r="AG291" s="16"/>
      <c r="AH291" s="16"/>
      <c r="AI291" s="16"/>
      <c r="AJ291" s="16"/>
    </row>
    <row r="292" spans="21:36" s="7" customFormat="1">
      <c r="U292" s="16"/>
      <c r="V292" s="16"/>
      <c r="W292" s="16"/>
      <c r="X292" s="16"/>
      <c r="Y292" s="16"/>
      <c r="Z292" s="16"/>
      <c r="AA292" s="16"/>
      <c r="AB292" s="16"/>
      <c r="AC292" s="16"/>
      <c r="AD292" s="16"/>
      <c r="AE292" s="16"/>
      <c r="AF292" s="16"/>
      <c r="AG292" s="16"/>
      <c r="AH292" s="16"/>
      <c r="AI292" s="16"/>
      <c r="AJ292" s="16"/>
    </row>
    <row r="293" spans="21:36" s="7" customFormat="1">
      <c r="U293" s="16"/>
      <c r="V293" s="16"/>
      <c r="W293" s="16"/>
      <c r="X293" s="16"/>
      <c r="Y293" s="16"/>
      <c r="Z293" s="16"/>
      <c r="AA293" s="16"/>
      <c r="AB293" s="16"/>
      <c r="AC293" s="16"/>
      <c r="AD293" s="16"/>
      <c r="AE293" s="16"/>
      <c r="AF293" s="16"/>
      <c r="AG293" s="16"/>
      <c r="AH293" s="16"/>
      <c r="AI293" s="16"/>
      <c r="AJ293" s="16"/>
    </row>
    <row r="294" spans="21:36" s="7" customFormat="1">
      <c r="U294" s="16"/>
      <c r="V294" s="16"/>
      <c r="W294" s="16"/>
      <c r="X294" s="16"/>
      <c r="Y294" s="16"/>
      <c r="Z294" s="16"/>
      <c r="AA294" s="16"/>
      <c r="AB294" s="16"/>
      <c r="AC294" s="16"/>
      <c r="AD294" s="16"/>
      <c r="AE294" s="16"/>
      <c r="AF294" s="16"/>
      <c r="AG294" s="16"/>
      <c r="AH294" s="16"/>
      <c r="AI294" s="16"/>
      <c r="AJ294" s="16"/>
    </row>
    <row r="295" spans="21:36" s="7" customFormat="1">
      <c r="U295" s="16"/>
      <c r="V295" s="16"/>
      <c r="W295" s="16"/>
      <c r="X295" s="16"/>
      <c r="Y295" s="16"/>
      <c r="Z295" s="16"/>
      <c r="AA295" s="16"/>
      <c r="AB295" s="16"/>
      <c r="AC295" s="16"/>
      <c r="AD295" s="16"/>
      <c r="AE295" s="16"/>
      <c r="AF295" s="16"/>
      <c r="AG295" s="16"/>
      <c r="AH295" s="16"/>
      <c r="AI295" s="16"/>
      <c r="AJ295" s="16"/>
    </row>
    <row r="296" spans="21:36" s="7" customFormat="1">
      <c r="U296" s="16"/>
      <c r="V296" s="16"/>
      <c r="W296" s="16"/>
      <c r="X296" s="16"/>
      <c r="Y296" s="16"/>
      <c r="Z296" s="16"/>
      <c r="AA296" s="16"/>
      <c r="AB296" s="16"/>
      <c r="AC296" s="16"/>
      <c r="AD296" s="16"/>
      <c r="AE296" s="16"/>
      <c r="AF296" s="16"/>
      <c r="AG296" s="16"/>
      <c r="AH296" s="16"/>
      <c r="AI296" s="16"/>
      <c r="AJ296" s="16"/>
    </row>
    <row r="297" spans="21:36" s="7" customFormat="1">
      <c r="U297" s="16"/>
      <c r="V297" s="16"/>
      <c r="W297" s="16"/>
      <c r="X297" s="16"/>
      <c r="Y297" s="16"/>
      <c r="Z297" s="16"/>
      <c r="AA297" s="16"/>
      <c r="AB297" s="16"/>
      <c r="AC297" s="16"/>
      <c r="AD297" s="16"/>
      <c r="AE297" s="16"/>
      <c r="AF297" s="16"/>
      <c r="AG297" s="16"/>
      <c r="AH297" s="16"/>
      <c r="AI297" s="16"/>
      <c r="AJ297" s="16"/>
    </row>
    <row r="298" spans="21:36" s="7" customFormat="1">
      <c r="U298" s="16"/>
      <c r="V298" s="16"/>
      <c r="W298" s="16"/>
      <c r="X298" s="16"/>
      <c r="Y298" s="16"/>
      <c r="Z298" s="16"/>
      <c r="AA298" s="16"/>
      <c r="AB298" s="16"/>
      <c r="AC298" s="16"/>
      <c r="AD298" s="16"/>
      <c r="AE298" s="16"/>
      <c r="AF298" s="16"/>
      <c r="AG298" s="16"/>
      <c r="AH298" s="16"/>
      <c r="AI298" s="16"/>
      <c r="AJ298" s="16"/>
    </row>
    <row r="299" spans="21:36" s="7" customFormat="1">
      <c r="U299" s="16"/>
      <c r="V299" s="16"/>
      <c r="W299" s="16"/>
      <c r="X299" s="16"/>
      <c r="Y299" s="16"/>
      <c r="Z299" s="16"/>
      <c r="AA299" s="16"/>
      <c r="AB299" s="16"/>
      <c r="AC299" s="16"/>
      <c r="AD299" s="16"/>
      <c r="AE299" s="16"/>
      <c r="AF299" s="16"/>
      <c r="AG299" s="16"/>
      <c r="AH299" s="16"/>
      <c r="AI299" s="16"/>
      <c r="AJ299" s="16"/>
    </row>
    <row r="300" spans="21:36" s="7" customFormat="1"/>
    <row r="301" spans="21:36" s="7" customFormat="1"/>
    <row r="302" spans="21:36" s="7" customFormat="1"/>
    <row r="303" spans="21:36" s="7" customFormat="1"/>
    <row r="304" spans="21:36" s="7" customFormat="1"/>
    <row r="305" spans="1:36" s="7" customFormat="1"/>
    <row r="306" spans="1:36" s="7" customFormat="1">
      <c r="A306" s="10"/>
      <c r="B306" s="10"/>
      <c r="C306" s="10"/>
      <c r="D306" s="10"/>
      <c r="E306" s="10"/>
      <c r="F306" s="273"/>
      <c r="G306" s="273"/>
      <c r="H306" s="273"/>
      <c r="I306" s="17"/>
      <c r="J306" s="10"/>
      <c r="K306" s="10"/>
      <c r="L306" s="10"/>
      <c r="M306" s="10"/>
      <c r="N306" s="10"/>
      <c r="O306" s="10"/>
      <c r="P306" s="10"/>
      <c r="Q306" s="10"/>
      <c r="R306" s="10"/>
      <c r="S306" s="10"/>
      <c r="T306" s="10"/>
      <c r="U306" s="273"/>
      <c r="V306" s="273"/>
      <c r="W306" s="273"/>
      <c r="X306" s="273"/>
      <c r="Y306" s="273"/>
      <c r="Z306" s="273"/>
      <c r="AA306" s="273"/>
      <c r="AB306" s="273"/>
      <c r="AC306" s="273"/>
      <c r="AD306" s="273"/>
      <c r="AE306" s="273"/>
      <c r="AF306" s="273"/>
      <c r="AG306" s="273"/>
      <c r="AH306" s="273"/>
      <c r="AI306" s="273"/>
      <c r="AJ306" s="273"/>
    </row>
    <row r="307" spans="1:36" s="7" customForma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row>
    <row r="308" spans="1:36" s="7" customFormat="1">
      <c r="U308" s="16"/>
      <c r="V308" s="16"/>
      <c r="W308" s="16"/>
      <c r="X308" s="16"/>
      <c r="Y308" s="16"/>
      <c r="Z308" s="16"/>
      <c r="AA308" s="16"/>
      <c r="AB308" s="16"/>
      <c r="AC308" s="16"/>
      <c r="AD308" s="16"/>
      <c r="AE308" s="16"/>
      <c r="AF308" s="16"/>
      <c r="AG308" s="16"/>
      <c r="AH308" s="16"/>
      <c r="AI308" s="16"/>
      <c r="AJ308" s="16"/>
    </row>
    <row r="309" spans="1:36" s="7" customFormat="1">
      <c r="U309" s="16"/>
      <c r="V309" s="16"/>
      <c r="W309" s="16"/>
      <c r="X309" s="16"/>
      <c r="Y309" s="16"/>
      <c r="Z309" s="16"/>
      <c r="AA309" s="16"/>
      <c r="AB309" s="16"/>
      <c r="AC309" s="16"/>
      <c r="AD309" s="16"/>
      <c r="AE309" s="16"/>
      <c r="AF309" s="16"/>
      <c r="AG309" s="16"/>
      <c r="AH309" s="16"/>
      <c r="AI309" s="16"/>
      <c r="AJ309" s="16"/>
    </row>
    <row r="310" spans="1:36" s="7" customFormat="1">
      <c r="U310" s="16"/>
      <c r="V310" s="16"/>
      <c r="W310" s="16"/>
      <c r="X310" s="16"/>
      <c r="Y310" s="16"/>
      <c r="Z310" s="16"/>
      <c r="AA310" s="16"/>
      <c r="AB310" s="16"/>
      <c r="AC310" s="16"/>
      <c r="AD310" s="16"/>
      <c r="AE310" s="16"/>
      <c r="AF310" s="16"/>
      <c r="AG310" s="16"/>
      <c r="AH310" s="16"/>
      <c r="AI310" s="16"/>
      <c r="AJ310" s="16"/>
    </row>
    <row r="311" spans="1:36" s="7" customFormat="1">
      <c r="U311" s="16"/>
      <c r="V311" s="16"/>
      <c r="W311" s="16"/>
      <c r="X311" s="16"/>
      <c r="Y311" s="16"/>
      <c r="Z311" s="16"/>
      <c r="AA311" s="16"/>
      <c r="AB311" s="16"/>
      <c r="AC311" s="16"/>
      <c r="AD311" s="16"/>
      <c r="AE311" s="16"/>
      <c r="AF311" s="16"/>
      <c r="AG311" s="16"/>
      <c r="AH311" s="16"/>
      <c r="AI311" s="16"/>
      <c r="AJ311" s="16"/>
    </row>
    <row r="312" spans="1:36" s="7" customFormat="1">
      <c r="U312" s="16"/>
      <c r="V312" s="16"/>
      <c r="W312" s="16"/>
      <c r="X312" s="16"/>
      <c r="Y312" s="16"/>
      <c r="Z312" s="16"/>
      <c r="AA312" s="16"/>
      <c r="AB312" s="16"/>
      <c r="AC312" s="16"/>
      <c r="AD312" s="16"/>
      <c r="AE312" s="16"/>
      <c r="AF312" s="16"/>
      <c r="AG312" s="16"/>
      <c r="AH312" s="16"/>
      <c r="AI312" s="16"/>
      <c r="AJ312" s="16"/>
    </row>
    <row r="313" spans="1:36" s="7" customFormat="1">
      <c r="U313" s="16"/>
      <c r="V313" s="16"/>
      <c r="W313" s="16"/>
      <c r="X313" s="16"/>
      <c r="Y313" s="16"/>
      <c r="Z313" s="16"/>
      <c r="AA313" s="16"/>
      <c r="AB313" s="16"/>
      <c r="AC313" s="16"/>
      <c r="AD313" s="16"/>
      <c r="AE313" s="16"/>
      <c r="AF313" s="16"/>
      <c r="AG313" s="16"/>
      <c r="AH313" s="16"/>
      <c r="AI313" s="16"/>
      <c r="AJ313" s="16"/>
    </row>
    <row r="314" spans="1:36" s="7" customFormat="1">
      <c r="U314" s="16"/>
      <c r="V314" s="16"/>
      <c r="W314" s="16"/>
      <c r="X314" s="16"/>
      <c r="Y314" s="16"/>
      <c r="Z314" s="16"/>
      <c r="AA314" s="16"/>
      <c r="AB314" s="16"/>
      <c r="AC314" s="16"/>
      <c r="AD314" s="16"/>
      <c r="AE314" s="16"/>
      <c r="AF314" s="16"/>
      <c r="AG314" s="16"/>
      <c r="AH314" s="16"/>
      <c r="AI314" s="16"/>
      <c r="AJ314" s="16"/>
    </row>
    <row r="315" spans="1:36" s="7" customFormat="1">
      <c r="U315" s="16"/>
      <c r="V315" s="16"/>
      <c r="W315" s="16"/>
      <c r="X315" s="16"/>
      <c r="Y315" s="16"/>
      <c r="Z315" s="16"/>
      <c r="AA315" s="16"/>
      <c r="AB315" s="16"/>
      <c r="AC315" s="16"/>
      <c r="AD315" s="16"/>
      <c r="AE315" s="16"/>
      <c r="AF315" s="16"/>
      <c r="AG315" s="16"/>
      <c r="AH315" s="16"/>
      <c r="AI315" s="16"/>
      <c r="AJ315" s="16"/>
    </row>
    <row r="316" spans="1:36" s="7" customFormat="1">
      <c r="U316" s="16"/>
      <c r="V316" s="16"/>
      <c r="W316" s="16"/>
      <c r="X316" s="16"/>
      <c r="Y316" s="16"/>
      <c r="Z316" s="16"/>
      <c r="AA316" s="16"/>
      <c r="AB316" s="16"/>
      <c r="AC316" s="16"/>
      <c r="AD316" s="16"/>
      <c r="AE316" s="16"/>
      <c r="AF316" s="16"/>
      <c r="AG316" s="16"/>
      <c r="AH316" s="16"/>
      <c r="AI316" s="16"/>
      <c r="AJ316" s="16"/>
    </row>
    <row r="317" spans="1:36" s="7" customFormat="1">
      <c r="U317" s="16"/>
      <c r="V317" s="16"/>
      <c r="W317" s="16"/>
      <c r="X317" s="16"/>
      <c r="Y317" s="16"/>
      <c r="Z317" s="16"/>
      <c r="AA317" s="16"/>
      <c r="AB317" s="16"/>
      <c r="AC317" s="16"/>
      <c r="AD317" s="16"/>
      <c r="AE317" s="16"/>
      <c r="AF317" s="16"/>
      <c r="AG317" s="16"/>
      <c r="AH317" s="16"/>
      <c r="AI317" s="16"/>
      <c r="AJ317" s="16"/>
    </row>
    <row r="318" spans="1:36" s="7" customFormat="1">
      <c r="U318" s="16"/>
      <c r="V318" s="16"/>
      <c r="W318" s="16"/>
      <c r="X318" s="16"/>
      <c r="Y318" s="16"/>
      <c r="Z318" s="16"/>
      <c r="AA318" s="16"/>
      <c r="AB318" s="16"/>
      <c r="AC318" s="16"/>
      <c r="AD318" s="16"/>
      <c r="AE318" s="16"/>
      <c r="AF318" s="16"/>
      <c r="AG318" s="16"/>
      <c r="AH318" s="16"/>
      <c r="AI318" s="16"/>
      <c r="AJ318" s="16"/>
    </row>
    <row r="319" spans="1:36" s="7" customFormat="1">
      <c r="U319" s="16"/>
      <c r="V319" s="16"/>
      <c r="W319" s="16"/>
      <c r="X319" s="16"/>
      <c r="Y319" s="16"/>
      <c r="Z319" s="16"/>
      <c r="AA319" s="16"/>
      <c r="AB319" s="16"/>
      <c r="AC319" s="16"/>
      <c r="AD319" s="16"/>
      <c r="AE319" s="16"/>
      <c r="AF319" s="16"/>
      <c r="AG319" s="16"/>
      <c r="AH319" s="16"/>
      <c r="AI319" s="16"/>
      <c r="AJ319" s="16"/>
    </row>
    <row r="320" spans="1:36" s="7" customFormat="1">
      <c r="U320" s="16"/>
      <c r="V320" s="16"/>
      <c r="W320" s="16"/>
      <c r="X320" s="16"/>
      <c r="Y320" s="16"/>
      <c r="Z320" s="16"/>
      <c r="AA320" s="16"/>
      <c r="AB320" s="16"/>
      <c r="AC320" s="16"/>
      <c r="AD320" s="16"/>
      <c r="AE320" s="16"/>
      <c r="AF320" s="16"/>
      <c r="AG320" s="16"/>
      <c r="AH320" s="16"/>
      <c r="AI320" s="16"/>
      <c r="AJ320" s="16"/>
    </row>
    <row r="321" spans="21:36" s="7" customFormat="1">
      <c r="U321" s="16"/>
      <c r="V321" s="16"/>
      <c r="W321" s="16"/>
      <c r="X321" s="16"/>
      <c r="Y321" s="16"/>
      <c r="Z321" s="16"/>
      <c r="AA321" s="16"/>
      <c r="AB321" s="16"/>
      <c r="AC321" s="16"/>
      <c r="AD321" s="16"/>
      <c r="AE321" s="16"/>
      <c r="AF321" s="16"/>
      <c r="AG321" s="16"/>
      <c r="AH321" s="16"/>
      <c r="AI321" s="16"/>
      <c r="AJ321" s="16"/>
    </row>
    <row r="322" spans="21:36" s="7" customFormat="1">
      <c r="U322" s="16"/>
      <c r="V322" s="16"/>
      <c r="W322" s="16"/>
      <c r="X322" s="16"/>
      <c r="Y322" s="16"/>
      <c r="Z322" s="16"/>
      <c r="AA322" s="16"/>
      <c r="AB322" s="16"/>
      <c r="AC322" s="16"/>
      <c r="AD322" s="16"/>
      <c r="AE322" s="16"/>
      <c r="AF322" s="16"/>
      <c r="AG322" s="16"/>
      <c r="AH322" s="16"/>
      <c r="AI322" s="16"/>
      <c r="AJ322" s="16"/>
    </row>
    <row r="323" spans="21:36" s="7" customFormat="1">
      <c r="U323" s="16"/>
      <c r="V323" s="16"/>
      <c r="W323" s="16"/>
      <c r="X323" s="16"/>
      <c r="Y323" s="16"/>
      <c r="Z323" s="16"/>
      <c r="AA323" s="16"/>
      <c r="AB323" s="16"/>
      <c r="AC323" s="16"/>
      <c r="AD323" s="16"/>
      <c r="AE323" s="16"/>
      <c r="AF323" s="16"/>
      <c r="AG323" s="16"/>
      <c r="AH323" s="16"/>
      <c r="AI323" s="16"/>
      <c r="AJ323" s="16"/>
    </row>
    <row r="324" spans="21:36" s="7" customFormat="1">
      <c r="U324" s="16"/>
      <c r="V324" s="16"/>
      <c r="W324" s="16"/>
      <c r="X324" s="16"/>
      <c r="Y324" s="16"/>
      <c r="Z324" s="16"/>
      <c r="AA324" s="16"/>
      <c r="AB324" s="16"/>
      <c r="AC324" s="16"/>
      <c r="AD324" s="16"/>
      <c r="AE324" s="16"/>
      <c r="AF324" s="16"/>
      <c r="AG324" s="16"/>
      <c r="AH324" s="16"/>
      <c r="AI324" s="16"/>
      <c r="AJ324" s="16"/>
    </row>
    <row r="325" spans="21:36" s="7" customFormat="1">
      <c r="U325" s="16"/>
      <c r="V325" s="16"/>
      <c r="W325" s="16"/>
      <c r="X325" s="16"/>
      <c r="Y325" s="16"/>
      <c r="Z325" s="16"/>
      <c r="AA325" s="16"/>
      <c r="AB325" s="16"/>
      <c r="AC325" s="16"/>
      <c r="AD325" s="16"/>
      <c r="AE325" s="16"/>
      <c r="AF325" s="16"/>
      <c r="AG325" s="16"/>
      <c r="AH325" s="16"/>
      <c r="AI325" s="16"/>
      <c r="AJ325" s="16"/>
    </row>
    <row r="326" spans="21:36" s="7" customFormat="1">
      <c r="U326" s="16"/>
      <c r="V326" s="16"/>
      <c r="W326" s="16"/>
      <c r="X326" s="16"/>
      <c r="Y326" s="16"/>
      <c r="Z326" s="16"/>
      <c r="AA326" s="16"/>
      <c r="AB326" s="16"/>
      <c r="AC326" s="16"/>
      <c r="AD326" s="16"/>
      <c r="AE326" s="16"/>
      <c r="AF326" s="16"/>
      <c r="AG326" s="16"/>
      <c r="AH326" s="16"/>
      <c r="AI326" s="16"/>
      <c r="AJ326" s="16"/>
    </row>
    <row r="327" spans="21:36" s="7" customFormat="1">
      <c r="U327" s="16"/>
      <c r="V327" s="16"/>
      <c r="W327" s="16"/>
      <c r="X327" s="16"/>
      <c r="Y327" s="16"/>
      <c r="Z327" s="16"/>
      <c r="AA327" s="16"/>
      <c r="AB327" s="16"/>
      <c r="AC327" s="16"/>
      <c r="AD327" s="16"/>
      <c r="AE327" s="16"/>
      <c r="AF327" s="16"/>
      <c r="AG327" s="16"/>
      <c r="AH327" s="16"/>
      <c r="AI327" s="16"/>
      <c r="AJ327" s="16"/>
    </row>
    <row r="328" spans="21:36" s="7" customFormat="1">
      <c r="U328" s="16"/>
      <c r="V328" s="16"/>
      <c r="W328" s="16"/>
      <c r="X328" s="16"/>
      <c r="Y328" s="16"/>
      <c r="Z328" s="16"/>
      <c r="AA328" s="16"/>
      <c r="AB328" s="16"/>
      <c r="AC328" s="16"/>
      <c r="AD328" s="16"/>
      <c r="AE328" s="16"/>
      <c r="AF328" s="16"/>
      <c r="AG328" s="16"/>
      <c r="AH328" s="16"/>
      <c r="AI328" s="16"/>
      <c r="AJ328" s="16"/>
    </row>
    <row r="329" spans="21:36" s="7" customFormat="1">
      <c r="U329" s="16"/>
      <c r="V329" s="16"/>
      <c r="W329" s="16"/>
      <c r="X329" s="16"/>
      <c r="Y329" s="16"/>
      <c r="Z329" s="16"/>
      <c r="AA329" s="16"/>
      <c r="AB329" s="16"/>
      <c r="AC329" s="16"/>
      <c r="AD329" s="16"/>
      <c r="AE329" s="16"/>
      <c r="AF329" s="16"/>
      <c r="AG329" s="16"/>
      <c r="AH329" s="16"/>
      <c r="AI329" s="16"/>
      <c r="AJ329" s="16"/>
    </row>
    <row r="330" spans="21:36" s="7" customFormat="1">
      <c r="U330" s="16"/>
      <c r="V330" s="16"/>
      <c r="W330" s="16"/>
      <c r="X330" s="16"/>
      <c r="Y330" s="16"/>
      <c r="Z330" s="16"/>
      <c r="AA330" s="16"/>
      <c r="AB330" s="16"/>
      <c r="AC330" s="16"/>
      <c r="AD330" s="16"/>
      <c r="AE330" s="16"/>
      <c r="AF330" s="16"/>
      <c r="AG330" s="16"/>
      <c r="AH330" s="16"/>
      <c r="AI330" s="16"/>
      <c r="AJ330" s="16"/>
    </row>
    <row r="331" spans="21:36" s="7" customFormat="1">
      <c r="U331" s="16"/>
      <c r="V331" s="16"/>
      <c r="W331" s="16"/>
      <c r="X331" s="16"/>
      <c r="Y331" s="16"/>
      <c r="Z331" s="16"/>
      <c r="AA331" s="16"/>
      <c r="AB331" s="16"/>
      <c r="AC331" s="16"/>
      <c r="AD331" s="16"/>
      <c r="AE331" s="16"/>
      <c r="AF331" s="16"/>
      <c r="AG331" s="16"/>
      <c r="AH331" s="16"/>
      <c r="AI331" s="16"/>
      <c r="AJ331" s="16"/>
    </row>
    <row r="332" spans="21:36" s="7" customFormat="1">
      <c r="U332" s="16"/>
      <c r="V332" s="16"/>
      <c r="W332" s="16"/>
      <c r="X332" s="16"/>
      <c r="Y332" s="16"/>
      <c r="Z332" s="16"/>
      <c r="AA332" s="16"/>
      <c r="AB332" s="16"/>
      <c r="AC332" s="16"/>
      <c r="AD332" s="16"/>
      <c r="AE332" s="16"/>
      <c r="AF332" s="16"/>
      <c r="AG332" s="16"/>
      <c r="AH332" s="16"/>
      <c r="AI332" s="16"/>
      <c r="AJ332" s="16"/>
    </row>
    <row r="333" spans="21:36" s="7" customFormat="1">
      <c r="U333" s="16"/>
      <c r="V333" s="16"/>
      <c r="W333" s="16"/>
      <c r="X333" s="16"/>
      <c r="Y333" s="16"/>
      <c r="Z333" s="16"/>
      <c r="AA333" s="16"/>
      <c r="AB333" s="16"/>
      <c r="AC333" s="16"/>
      <c r="AD333" s="16"/>
      <c r="AE333" s="16"/>
      <c r="AF333" s="16"/>
      <c r="AG333" s="16"/>
      <c r="AH333" s="16"/>
      <c r="AI333" s="16"/>
      <c r="AJ333" s="16"/>
    </row>
    <row r="334" spans="21:36" s="7" customFormat="1"/>
    <row r="335" spans="21:36" s="7" customFormat="1"/>
    <row r="336" spans="21:36" s="7" customFormat="1"/>
    <row r="337" spans="1:36" s="7" customFormat="1"/>
    <row r="338" spans="1:36" s="7" customFormat="1"/>
    <row r="339" spans="1:36" s="7" customFormat="1"/>
    <row r="340" spans="1:36" s="7" customFormat="1">
      <c r="A340" s="10"/>
      <c r="B340" s="10"/>
      <c r="C340" s="10"/>
      <c r="D340" s="10"/>
      <c r="E340" s="10"/>
      <c r="F340" s="273"/>
      <c r="G340" s="273"/>
      <c r="H340" s="273"/>
      <c r="I340" s="17"/>
      <c r="J340" s="10"/>
      <c r="K340" s="10"/>
      <c r="L340" s="10"/>
      <c r="M340" s="10"/>
      <c r="N340" s="10"/>
      <c r="O340" s="10"/>
      <c r="P340" s="10"/>
      <c r="Q340" s="10"/>
      <c r="R340" s="10"/>
      <c r="S340" s="10"/>
      <c r="T340" s="10"/>
      <c r="U340" s="273"/>
      <c r="V340" s="273"/>
      <c r="W340" s="273"/>
      <c r="X340" s="273"/>
      <c r="Y340" s="273"/>
      <c r="Z340" s="273"/>
      <c r="AA340" s="273"/>
      <c r="AB340" s="273"/>
      <c r="AC340" s="273"/>
      <c r="AD340" s="273"/>
      <c r="AE340" s="273"/>
      <c r="AF340" s="273"/>
      <c r="AG340" s="273"/>
      <c r="AH340" s="273"/>
      <c r="AI340" s="273"/>
      <c r="AJ340" s="273"/>
    </row>
    <row r="341" spans="1:36" s="7" customForma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row>
    <row r="342" spans="1:36" s="7" customFormat="1">
      <c r="U342" s="16"/>
      <c r="V342" s="16"/>
      <c r="W342" s="16"/>
      <c r="X342" s="16"/>
      <c r="Y342" s="16"/>
      <c r="Z342" s="16"/>
      <c r="AA342" s="16"/>
      <c r="AB342" s="16"/>
      <c r="AC342" s="16"/>
      <c r="AD342" s="16"/>
      <c r="AE342" s="16"/>
      <c r="AF342" s="16"/>
      <c r="AG342" s="16"/>
      <c r="AH342" s="16"/>
      <c r="AI342" s="16"/>
      <c r="AJ342" s="16"/>
    </row>
    <row r="343" spans="1:36" s="7" customFormat="1">
      <c r="U343" s="16"/>
      <c r="V343" s="16"/>
      <c r="W343" s="16"/>
      <c r="X343" s="16"/>
      <c r="Y343" s="16"/>
      <c r="Z343" s="16"/>
      <c r="AA343" s="16"/>
      <c r="AB343" s="16"/>
      <c r="AC343" s="16"/>
      <c r="AD343" s="16"/>
      <c r="AE343" s="16"/>
      <c r="AF343" s="16"/>
      <c r="AG343" s="16"/>
      <c r="AH343" s="16"/>
      <c r="AI343" s="16"/>
      <c r="AJ343" s="16"/>
    </row>
    <row r="344" spans="1:36" s="7" customFormat="1">
      <c r="U344" s="16"/>
      <c r="V344" s="16"/>
      <c r="W344" s="16"/>
      <c r="X344" s="16"/>
      <c r="Y344" s="16"/>
      <c r="Z344" s="16"/>
      <c r="AA344" s="16"/>
      <c r="AB344" s="16"/>
      <c r="AC344" s="16"/>
      <c r="AD344" s="16"/>
      <c r="AE344" s="16"/>
      <c r="AF344" s="16"/>
      <c r="AG344" s="16"/>
      <c r="AH344" s="16"/>
      <c r="AI344" s="16"/>
      <c r="AJ344" s="16"/>
    </row>
    <row r="345" spans="1:36" s="7" customFormat="1">
      <c r="U345" s="16"/>
      <c r="V345" s="16"/>
      <c r="W345" s="16"/>
      <c r="X345" s="16"/>
      <c r="Y345" s="16"/>
      <c r="Z345" s="16"/>
      <c r="AA345" s="16"/>
      <c r="AB345" s="16"/>
      <c r="AC345" s="16"/>
      <c r="AD345" s="16"/>
      <c r="AE345" s="16"/>
      <c r="AF345" s="16"/>
      <c r="AG345" s="16"/>
      <c r="AH345" s="16"/>
      <c r="AI345" s="16"/>
      <c r="AJ345" s="16"/>
    </row>
    <row r="346" spans="1:36" s="7" customFormat="1">
      <c r="U346" s="16"/>
      <c r="V346" s="16"/>
      <c r="W346" s="16"/>
      <c r="X346" s="16"/>
      <c r="Y346" s="16"/>
      <c r="Z346" s="16"/>
      <c r="AA346" s="16"/>
      <c r="AB346" s="16"/>
      <c r="AC346" s="16"/>
      <c r="AD346" s="16"/>
      <c r="AE346" s="16"/>
      <c r="AF346" s="16"/>
      <c r="AG346" s="16"/>
      <c r="AH346" s="16"/>
      <c r="AI346" s="16"/>
      <c r="AJ346" s="16"/>
    </row>
    <row r="347" spans="1:36" s="7" customFormat="1">
      <c r="U347" s="16"/>
      <c r="V347" s="16"/>
      <c r="W347" s="16"/>
      <c r="X347" s="16"/>
      <c r="Y347" s="16"/>
      <c r="Z347" s="16"/>
      <c r="AA347" s="16"/>
      <c r="AB347" s="16"/>
      <c r="AC347" s="16"/>
      <c r="AD347" s="16"/>
      <c r="AE347" s="16"/>
      <c r="AF347" s="16"/>
      <c r="AG347" s="16"/>
      <c r="AH347" s="16"/>
      <c r="AI347" s="16"/>
      <c r="AJ347" s="16"/>
    </row>
    <row r="348" spans="1:36" s="7" customFormat="1">
      <c r="U348" s="16"/>
      <c r="V348" s="16"/>
      <c r="W348" s="16"/>
      <c r="X348" s="16"/>
      <c r="Y348" s="16"/>
      <c r="Z348" s="16"/>
      <c r="AA348" s="16"/>
      <c r="AB348" s="16"/>
      <c r="AC348" s="16"/>
      <c r="AD348" s="16"/>
      <c r="AE348" s="16"/>
      <c r="AF348" s="16"/>
      <c r="AG348" s="16"/>
      <c r="AH348" s="16"/>
      <c r="AI348" s="16"/>
      <c r="AJ348" s="16"/>
    </row>
    <row r="349" spans="1:36" s="7" customFormat="1">
      <c r="U349" s="16"/>
      <c r="V349" s="16"/>
      <c r="W349" s="16"/>
      <c r="X349" s="16"/>
      <c r="Y349" s="16"/>
      <c r="Z349" s="16"/>
      <c r="AA349" s="16"/>
      <c r="AB349" s="16"/>
      <c r="AC349" s="16"/>
      <c r="AD349" s="16"/>
      <c r="AE349" s="16"/>
      <c r="AF349" s="16"/>
      <c r="AG349" s="16"/>
      <c r="AH349" s="16"/>
      <c r="AI349" s="16"/>
      <c r="AJ349" s="16"/>
    </row>
    <row r="350" spans="1:36" s="7" customFormat="1">
      <c r="U350" s="16"/>
      <c r="V350" s="16"/>
      <c r="W350" s="16"/>
      <c r="X350" s="16"/>
      <c r="Y350" s="16"/>
      <c r="Z350" s="16"/>
      <c r="AA350" s="16"/>
      <c r="AB350" s="16"/>
      <c r="AC350" s="16"/>
      <c r="AD350" s="16"/>
      <c r="AE350" s="16"/>
      <c r="AF350" s="16"/>
      <c r="AG350" s="16"/>
      <c r="AH350" s="16"/>
      <c r="AI350" s="16"/>
      <c r="AJ350" s="16"/>
    </row>
    <row r="351" spans="1:36" s="7" customFormat="1">
      <c r="U351" s="16"/>
      <c r="V351" s="16"/>
      <c r="W351" s="16"/>
      <c r="X351" s="16"/>
      <c r="Y351" s="16"/>
      <c r="Z351" s="16"/>
      <c r="AA351" s="16"/>
      <c r="AB351" s="16"/>
      <c r="AC351" s="16"/>
      <c r="AD351" s="16"/>
      <c r="AE351" s="16"/>
      <c r="AF351" s="16"/>
      <c r="AG351" s="16"/>
      <c r="AH351" s="16"/>
      <c r="AI351" s="16"/>
      <c r="AJ351" s="16"/>
    </row>
    <row r="352" spans="1:36" s="7" customFormat="1">
      <c r="U352" s="16"/>
      <c r="V352" s="16"/>
      <c r="W352" s="16"/>
      <c r="X352" s="16"/>
      <c r="Y352" s="16"/>
      <c r="Z352" s="16"/>
      <c r="AA352" s="16"/>
      <c r="AB352" s="16"/>
      <c r="AC352" s="16"/>
      <c r="AD352" s="16"/>
      <c r="AE352" s="16"/>
      <c r="AF352" s="16"/>
      <c r="AG352" s="16"/>
      <c r="AH352" s="16"/>
      <c r="AI352" s="16"/>
      <c r="AJ352" s="16"/>
    </row>
    <row r="353" spans="21:36" s="7" customFormat="1">
      <c r="U353" s="16"/>
      <c r="V353" s="16"/>
      <c r="W353" s="16"/>
      <c r="X353" s="16"/>
      <c r="Y353" s="16"/>
      <c r="Z353" s="16"/>
      <c r="AA353" s="16"/>
      <c r="AB353" s="16"/>
      <c r="AC353" s="16"/>
      <c r="AD353" s="16"/>
      <c r="AE353" s="16"/>
      <c r="AF353" s="16"/>
      <c r="AG353" s="16"/>
      <c r="AH353" s="16"/>
      <c r="AI353" s="16"/>
      <c r="AJ353" s="16"/>
    </row>
    <row r="354" spans="21:36" s="7" customFormat="1">
      <c r="U354" s="16"/>
      <c r="V354" s="16"/>
      <c r="W354" s="16"/>
      <c r="X354" s="16"/>
      <c r="Y354" s="16"/>
      <c r="Z354" s="16"/>
      <c r="AA354" s="16"/>
      <c r="AB354" s="16"/>
      <c r="AC354" s="16"/>
      <c r="AD354" s="16"/>
      <c r="AE354" s="16"/>
      <c r="AF354" s="16"/>
      <c r="AG354" s="16"/>
      <c r="AH354" s="16"/>
      <c r="AI354" s="16"/>
      <c r="AJ354" s="16"/>
    </row>
    <row r="355" spans="21:36" s="7" customFormat="1">
      <c r="U355" s="16"/>
      <c r="V355" s="16"/>
      <c r="W355" s="16"/>
      <c r="X355" s="16"/>
      <c r="Y355" s="16"/>
      <c r="Z355" s="16"/>
      <c r="AA355" s="16"/>
      <c r="AB355" s="16"/>
      <c r="AC355" s="16"/>
      <c r="AD355" s="16"/>
      <c r="AE355" s="16"/>
      <c r="AF355" s="16"/>
      <c r="AG355" s="16"/>
      <c r="AH355" s="16"/>
      <c r="AI355" s="16"/>
      <c r="AJ355" s="16"/>
    </row>
    <row r="356" spans="21:36" s="7" customFormat="1">
      <c r="U356" s="16"/>
      <c r="V356" s="16"/>
      <c r="W356" s="16"/>
      <c r="X356" s="16"/>
      <c r="Y356" s="16"/>
      <c r="Z356" s="16"/>
      <c r="AA356" s="16"/>
      <c r="AB356" s="16"/>
      <c r="AC356" s="16"/>
      <c r="AD356" s="16"/>
      <c r="AE356" s="16"/>
      <c r="AF356" s="16"/>
      <c r="AG356" s="16"/>
      <c r="AH356" s="16"/>
      <c r="AI356" s="16"/>
      <c r="AJ356" s="16"/>
    </row>
    <row r="357" spans="21:36" s="7" customFormat="1">
      <c r="U357" s="16"/>
      <c r="V357" s="16"/>
      <c r="W357" s="16"/>
      <c r="X357" s="16"/>
      <c r="Y357" s="16"/>
      <c r="Z357" s="16"/>
      <c r="AA357" s="16"/>
      <c r="AB357" s="16"/>
      <c r="AC357" s="16"/>
      <c r="AD357" s="16"/>
      <c r="AE357" s="16"/>
      <c r="AF357" s="16"/>
      <c r="AG357" s="16"/>
      <c r="AH357" s="16"/>
      <c r="AI357" s="16"/>
      <c r="AJ357" s="16"/>
    </row>
    <row r="358" spans="21:36" s="7" customFormat="1">
      <c r="U358" s="16"/>
      <c r="V358" s="16"/>
      <c r="W358" s="16"/>
      <c r="X358" s="16"/>
      <c r="Y358" s="16"/>
      <c r="Z358" s="16"/>
      <c r="AA358" s="16"/>
      <c r="AB358" s="16"/>
      <c r="AC358" s="16"/>
      <c r="AD358" s="16"/>
      <c r="AE358" s="16"/>
      <c r="AF358" s="16"/>
      <c r="AG358" s="16"/>
      <c r="AH358" s="16"/>
      <c r="AI358" s="16"/>
      <c r="AJ358" s="16"/>
    </row>
    <row r="359" spans="21:36" s="7" customFormat="1">
      <c r="U359" s="16"/>
      <c r="V359" s="16"/>
      <c r="W359" s="16"/>
      <c r="X359" s="16"/>
      <c r="Y359" s="16"/>
      <c r="Z359" s="16"/>
      <c r="AA359" s="16"/>
      <c r="AB359" s="16"/>
      <c r="AC359" s="16"/>
      <c r="AD359" s="16"/>
      <c r="AE359" s="16"/>
      <c r="AF359" s="16"/>
      <c r="AG359" s="16"/>
      <c r="AH359" s="16"/>
      <c r="AI359" s="16"/>
      <c r="AJ359" s="16"/>
    </row>
    <row r="360" spans="21:36" s="7" customFormat="1">
      <c r="U360" s="16"/>
      <c r="V360" s="16"/>
      <c r="W360" s="16"/>
      <c r="X360" s="16"/>
      <c r="Y360" s="16"/>
      <c r="Z360" s="16"/>
      <c r="AA360" s="16"/>
      <c r="AB360" s="16"/>
      <c r="AC360" s="16"/>
      <c r="AD360" s="16"/>
      <c r="AE360" s="16"/>
      <c r="AF360" s="16"/>
      <c r="AG360" s="16"/>
      <c r="AH360" s="16"/>
      <c r="AI360" s="16"/>
      <c r="AJ360" s="16"/>
    </row>
    <row r="361" spans="21:36" s="7" customFormat="1">
      <c r="U361" s="16"/>
      <c r="V361" s="16"/>
      <c r="W361" s="16"/>
      <c r="X361" s="16"/>
      <c r="Y361" s="16"/>
      <c r="Z361" s="16"/>
      <c r="AA361" s="16"/>
      <c r="AB361" s="16"/>
      <c r="AC361" s="16"/>
      <c r="AD361" s="16"/>
      <c r="AE361" s="16"/>
      <c r="AF361" s="16"/>
      <c r="AG361" s="16"/>
      <c r="AH361" s="16"/>
      <c r="AI361" s="16"/>
      <c r="AJ361" s="16"/>
    </row>
    <row r="362" spans="21:36" s="7" customFormat="1">
      <c r="U362" s="16"/>
      <c r="V362" s="16"/>
      <c r="W362" s="16"/>
      <c r="X362" s="16"/>
      <c r="Y362" s="16"/>
      <c r="Z362" s="16"/>
      <c r="AA362" s="16"/>
      <c r="AB362" s="16"/>
      <c r="AC362" s="16"/>
      <c r="AD362" s="16"/>
      <c r="AE362" s="16"/>
      <c r="AF362" s="16"/>
      <c r="AG362" s="16"/>
      <c r="AH362" s="16"/>
      <c r="AI362" s="16"/>
      <c r="AJ362" s="16"/>
    </row>
    <row r="363" spans="21:36" s="7" customFormat="1">
      <c r="U363" s="16"/>
      <c r="V363" s="16"/>
      <c r="W363" s="16"/>
      <c r="X363" s="16"/>
      <c r="Y363" s="16"/>
      <c r="Z363" s="16"/>
      <c r="AA363" s="16"/>
      <c r="AB363" s="16"/>
      <c r="AC363" s="16"/>
      <c r="AD363" s="16"/>
      <c r="AE363" s="16"/>
      <c r="AF363" s="16"/>
      <c r="AG363" s="16"/>
      <c r="AH363" s="16"/>
      <c r="AI363" s="16"/>
      <c r="AJ363" s="16"/>
    </row>
    <row r="364" spans="21:36" s="7" customFormat="1">
      <c r="U364" s="16"/>
      <c r="V364" s="16"/>
      <c r="W364" s="16"/>
      <c r="X364" s="16"/>
      <c r="Y364" s="16"/>
      <c r="Z364" s="16"/>
      <c r="AA364" s="16"/>
      <c r="AB364" s="16"/>
      <c r="AC364" s="16"/>
      <c r="AD364" s="16"/>
      <c r="AE364" s="16"/>
      <c r="AF364" s="16"/>
      <c r="AG364" s="16"/>
      <c r="AH364" s="16"/>
      <c r="AI364" s="16"/>
      <c r="AJ364" s="16"/>
    </row>
    <row r="365" spans="21:36" s="7" customFormat="1">
      <c r="U365" s="16"/>
      <c r="V365" s="16"/>
      <c r="W365" s="16"/>
      <c r="X365" s="16"/>
      <c r="Y365" s="16"/>
      <c r="Z365" s="16"/>
      <c r="AA365" s="16"/>
      <c r="AB365" s="16"/>
      <c r="AC365" s="16"/>
      <c r="AD365" s="16"/>
      <c r="AE365" s="16"/>
      <c r="AF365" s="16"/>
      <c r="AG365" s="16"/>
      <c r="AH365" s="16"/>
      <c r="AI365" s="16"/>
      <c r="AJ365" s="16"/>
    </row>
    <row r="366" spans="21:36" s="7" customFormat="1">
      <c r="U366" s="16"/>
      <c r="V366" s="16"/>
      <c r="W366" s="16"/>
      <c r="X366" s="16"/>
      <c r="Y366" s="16"/>
      <c r="Z366" s="16"/>
      <c r="AA366" s="16"/>
      <c r="AB366" s="16"/>
      <c r="AC366" s="16"/>
      <c r="AD366" s="16"/>
      <c r="AE366" s="16"/>
      <c r="AF366" s="16"/>
      <c r="AG366" s="16"/>
      <c r="AH366" s="16"/>
      <c r="AI366" s="16"/>
      <c r="AJ366" s="16"/>
    </row>
    <row r="367" spans="21:36" s="7" customFormat="1">
      <c r="U367" s="16"/>
      <c r="V367" s="16"/>
      <c r="W367" s="16"/>
      <c r="X367" s="16"/>
      <c r="Y367" s="16"/>
      <c r="Z367" s="16"/>
      <c r="AA367" s="16"/>
      <c r="AB367" s="16"/>
      <c r="AC367" s="16"/>
      <c r="AD367" s="16"/>
      <c r="AE367" s="16"/>
      <c r="AF367" s="16"/>
      <c r="AG367" s="16"/>
      <c r="AH367" s="16"/>
      <c r="AI367" s="16"/>
      <c r="AJ367" s="16"/>
    </row>
    <row r="368" spans="21:36"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sheetData>
  <sheetProtection password="C79C" sheet="1" objects="1" scenarios="1" selectLockedCells="1"/>
  <mergeCells count="32">
    <mergeCell ref="X165:AM165"/>
    <mergeCell ref="Y167:AB167"/>
    <mergeCell ref="U5:AN5"/>
    <mergeCell ref="F3:H3"/>
    <mergeCell ref="F5:G5"/>
    <mergeCell ref="I5:J5"/>
    <mergeCell ref="I3:K3"/>
    <mergeCell ref="L3:T3"/>
    <mergeCell ref="L5:T5"/>
    <mergeCell ref="U3:AN3"/>
    <mergeCell ref="I205:J205"/>
    <mergeCell ref="U205:AJ205"/>
    <mergeCell ref="F168:H168"/>
    <mergeCell ref="U168:AJ168"/>
    <mergeCell ref="F170:G170"/>
    <mergeCell ref="I170:J170"/>
    <mergeCell ref="F203:H203"/>
    <mergeCell ref="U203:AJ203"/>
    <mergeCell ref="F205:G205"/>
    <mergeCell ref="F340:H340"/>
    <mergeCell ref="U340:AJ340"/>
    <mergeCell ref="F238:H238"/>
    <mergeCell ref="U238:AJ238"/>
    <mergeCell ref="F272:H272"/>
    <mergeCell ref="U272:AJ272"/>
    <mergeCell ref="F306:H306"/>
    <mergeCell ref="U306:AJ306"/>
    <mergeCell ref="B1:I1"/>
    <mergeCell ref="L2:T2"/>
    <mergeCell ref="U2:AM2"/>
    <mergeCell ref="D3:E3"/>
    <mergeCell ref="C2:E2"/>
  </mergeCells>
  <pageMargins left="0.15748031496062992" right="0.23622047244094491" top="0.39370078740157483" bottom="0.59055118110236227" header="0.23622047244094491" footer="0.31496062992125984"/>
  <pageSetup paperSize="9" orientation="landscape" blackAndWhite="1" r:id="rId1"/>
  <headerFooter>
    <oddFooter>&amp;LAccountants Sign:.....................................&amp;CPage &amp;P of &amp;N&amp;RCoordinator Sign:......................</oddFooter>
  </headerFooter>
  <ignoredErrors>
    <ignoredError sqref="R4:U4 AK4:AN4 L4:O4 P4:Q4" numberStoredAsText="1"/>
  </ignoredErrors>
  <legacyDrawing r:id="rId2"/>
</worksheet>
</file>

<file path=xl/worksheets/sheet2.xml><?xml version="1.0" encoding="utf-8"?>
<worksheet xmlns="http://schemas.openxmlformats.org/spreadsheetml/2006/main" xmlns:r="http://schemas.openxmlformats.org/officeDocument/2006/relationships">
  <sheetPr codeName="Sheet2">
    <tabColor rgb="FF00B0F0"/>
  </sheetPr>
  <dimension ref="A1:J45"/>
  <sheetViews>
    <sheetView workbookViewId="0">
      <pane ySplit="5" topLeftCell="A6" activePane="bottomLeft" state="frozen"/>
      <selection pane="bottomLeft" activeCell="D16" sqref="D16"/>
    </sheetView>
  </sheetViews>
  <sheetFormatPr defaultColWidth="9.140625" defaultRowHeight="15"/>
  <cols>
    <col min="1" max="1" width="31.7109375" style="18" customWidth="1"/>
    <col min="2" max="2" width="16.28515625" style="18" customWidth="1"/>
    <col min="3" max="3" width="14.42578125" style="18" customWidth="1"/>
    <col min="4" max="4" width="16" style="164" bestFit="1" customWidth="1"/>
    <col min="5" max="5" width="12.7109375" style="162" customWidth="1"/>
    <col min="6" max="6" width="13.42578125" style="18" customWidth="1"/>
    <col min="7" max="16384" width="9.140625" style="18"/>
  </cols>
  <sheetData>
    <row r="1" spans="1:10">
      <c r="A1" s="179" t="s">
        <v>99</v>
      </c>
      <c r="B1" s="298" t="str">
        <f>'Cash Analysis'!B1:I1</f>
        <v>SAWER APOSTOLIC CDC</v>
      </c>
      <c r="C1" s="299"/>
      <c r="D1" s="300"/>
      <c r="E1" s="253"/>
      <c r="F1" s="254"/>
      <c r="G1" s="133"/>
      <c r="H1" s="133"/>
      <c r="I1" s="133"/>
      <c r="J1" s="133"/>
    </row>
    <row r="2" spans="1:10" ht="15.75">
      <c r="A2" s="255"/>
      <c r="B2" s="107" t="s">
        <v>145</v>
      </c>
      <c r="C2" s="107"/>
      <c r="D2" s="256">
        <f>'Cash Analysis'!K1</f>
        <v>561</v>
      </c>
      <c r="E2" s="257"/>
      <c r="F2" s="258"/>
    </row>
    <row r="3" spans="1:10">
      <c r="A3" s="180" t="s">
        <v>91</v>
      </c>
      <c r="B3" s="222">
        <f>'Cash Analysis'!C2</f>
        <v>41486</v>
      </c>
      <c r="C3" s="108" t="s">
        <v>94</v>
      </c>
      <c r="D3" s="223">
        <f ca="1">TODAY()</f>
        <v>41491</v>
      </c>
      <c r="E3" s="257"/>
      <c r="F3" s="258"/>
    </row>
    <row r="4" spans="1:10" ht="15" customHeight="1">
      <c r="A4" s="185"/>
      <c r="B4" s="173" t="s">
        <v>13</v>
      </c>
      <c r="C4" s="173" t="s">
        <v>14</v>
      </c>
      <c r="D4" s="181" t="s">
        <v>13</v>
      </c>
      <c r="E4" s="301" t="s">
        <v>142</v>
      </c>
      <c r="F4" s="303" t="s">
        <v>143</v>
      </c>
    </row>
    <row r="5" spans="1:10">
      <c r="A5" s="185" t="s">
        <v>146</v>
      </c>
      <c r="B5" s="174" t="s">
        <v>15</v>
      </c>
      <c r="C5" s="173" t="s">
        <v>16</v>
      </c>
      <c r="D5" s="181" t="s">
        <v>17</v>
      </c>
      <c r="E5" s="302"/>
      <c r="F5" s="304"/>
    </row>
    <row r="6" spans="1:10">
      <c r="A6" s="182" t="s">
        <v>18</v>
      </c>
      <c r="B6" s="225">
        <v>270</v>
      </c>
      <c r="C6" s="228">
        <f>'Cash Analysis'!U161</f>
        <v>96</v>
      </c>
      <c r="D6" s="264">
        <f>B6+C6</f>
        <v>366</v>
      </c>
      <c r="E6" s="247">
        <v>288</v>
      </c>
      <c r="F6" s="248">
        <v>4373</v>
      </c>
    </row>
    <row r="7" spans="1:10">
      <c r="A7" s="182" t="s">
        <v>19</v>
      </c>
      <c r="B7" s="226">
        <v>85.75</v>
      </c>
      <c r="C7" s="228">
        <f>'Cash Analysis'!V161</f>
        <v>108</v>
      </c>
      <c r="D7" s="264">
        <f>B7+C7</f>
        <v>193.75</v>
      </c>
      <c r="E7" s="247"/>
      <c r="F7" s="248">
        <v>2300</v>
      </c>
    </row>
    <row r="8" spans="1:10">
      <c r="A8" s="182" t="s">
        <v>20</v>
      </c>
      <c r="B8" s="226">
        <v>2916.9</v>
      </c>
      <c r="C8" s="228">
        <f>'Cash Analysis'!W161</f>
        <v>3</v>
      </c>
      <c r="D8" s="264">
        <f t="shared" ref="D8:D20" si="0">B8+C8</f>
        <v>2919.9</v>
      </c>
      <c r="E8" s="247">
        <v>260</v>
      </c>
      <c r="F8" s="248">
        <v>6345</v>
      </c>
    </row>
    <row r="9" spans="1:10">
      <c r="A9" s="182" t="s">
        <v>21</v>
      </c>
      <c r="B9" s="226">
        <v>558</v>
      </c>
      <c r="C9" s="228">
        <f>'Cash Analysis'!X161</f>
        <v>120</v>
      </c>
      <c r="D9" s="264">
        <f t="shared" si="0"/>
        <v>678</v>
      </c>
      <c r="E9" s="247"/>
      <c r="F9" s="248">
        <v>550</v>
      </c>
    </row>
    <row r="10" spans="1:10">
      <c r="A10" s="182" t="s">
        <v>22</v>
      </c>
      <c r="B10" s="226">
        <v>701.4</v>
      </c>
      <c r="C10" s="228">
        <f>'Cash Analysis'!Y161</f>
        <v>138.80000000000001</v>
      </c>
      <c r="D10" s="264">
        <f t="shared" si="0"/>
        <v>840.2</v>
      </c>
      <c r="E10" s="247">
        <v>96</v>
      </c>
      <c r="F10" s="248">
        <v>8300</v>
      </c>
    </row>
    <row r="11" spans="1:10">
      <c r="A11" s="182" t="s">
        <v>23</v>
      </c>
      <c r="B11" s="226">
        <v>990</v>
      </c>
      <c r="C11" s="228">
        <f>'Cash Analysis'!Z161</f>
        <v>40</v>
      </c>
      <c r="D11" s="264">
        <f t="shared" si="0"/>
        <v>1030</v>
      </c>
      <c r="E11" s="247">
        <v>227</v>
      </c>
      <c r="F11" s="248">
        <v>2124</v>
      </c>
    </row>
    <row r="12" spans="1:10">
      <c r="A12" s="182" t="s">
        <v>24</v>
      </c>
      <c r="B12" s="226">
        <v>10017</v>
      </c>
      <c r="C12" s="228">
        <f>'Cash Analysis'!AA161</f>
        <v>2558</v>
      </c>
      <c r="D12" s="264">
        <f t="shared" si="0"/>
        <v>12575</v>
      </c>
      <c r="E12" s="247">
        <v>2135.8000000000002</v>
      </c>
      <c r="F12" s="248">
        <v>26742.6</v>
      </c>
    </row>
    <row r="13" spans="1:10">
      <c r="A13" s="182" t="s">
        <v>25</v>
      </c>
      <c r="B13" s="226"/>
      <c r="C13" s="228">
        <f>'Cash Analysis'!AB161</f>
        <v>0</v>
      </c>
      <c r="D13" s="264">
        <f t="shared" si="0"/>
        <v>0</v>
      </c>
      <c r="E13" s="247"/>
      <c r="F13" s="248"/>
    </row>
    <row r="14" spans="1:10">
      <c r="A14" s="182" t="s">
        <v>26</v>
      </c>
      <c r="B14" s="226">
        <v>145</v>
      </c>
      <c r="C14" s="229">
        <f>'Cash Analysis'!AC161</f>
        <v>0</v>
      </c>
      <c r="D14" s="264">
        <f t="shared" si="0"/>
        <v>145</v>
      </c>
      <c r="E14" s="247">
        <v>166</v>
      </c>
      <c r="F14" s="248">
        <v>3262</v>
      </c>
    </row>
    <row r="15" spans="1:10">
      <c r="A15" s="182" t="s">
        <v>27</v>
      </c>
      <c r="B15" s="226">
        <v>390.5</v>
      </c>
      <c r="C15" s="228">
        <f>'Cash Analysis'!AD161</f>
        <v>116</v>
      </c>
      <c r="D15" s="264">
        <f t="shared" si="0"/>
        <v>506.5</v>
      </c>
      <c r="E15" s="247">
        <v>50</v>
      </c>
      <c r="F15" s="248">
        <v>5514</v>
      </c>
    </row>
    <row r="16" spans="1:10">
      <c r="A16" s="182" t="s">
        <v>28</v>
      </c>
      <c r="B16" s="226">
        <v>360</v>
      </c>
      <c r="C16" s="228">
        <f>'Cash Analysis'!AE161</f>
        <v>244</v>
      </c>
      <c r="D16" s="264">
        <f t="shared" si="0"/>
        <v>604</v>
      </c>
      <c r="E16" s="247">
        <v>88</v>
      </c>
      <c r="F16" s="248">
        <v>2236</v>
      </c>
    </row>
    <row r="17" spans="1:6">
      <c r="A17" s="183" t="s">
        <v>29</v>
      </c>
      <c r="B17" s="226">
        <v>8311</v>
      </c>
      <c r="C17" s="228">
        <f>'Cash Analysis'!AF161</f>
        <v>2000</v>
      </c>
      <c r="D17" s="264">
        <f t="shared" si="0"/>
        <v>10311</v>
      </c>
      <c r="E17" s="247">
        <v>2102</v>
      </c>
      <c r="F17" s="248">
        <v>27234</v>
      </c>
    </row>
    <row r="18" spans="1:6">
      <c r="A18" s="182" t="s">
        <v>30</v>
      </c>
      <c r="B18" s="226">
        <v>951.3</v>
      </c>
      <c r="C18" s="228">
        <f>'Cash Analysis'!AG161</f>
        <v>110.6</v>
      </c>
      <c r="D18" s="264">
        <f t="shared" si="0"/>
        <v>1061.8999999999999</v>
      </c>
      <c r="E18" s="247">
        <v>230</v>
      </c>
      <c r="F18" s="248">
        <v>3865.8</v>
      </c>
    </row>
    <row r="19" spans="1:6">
      <c r="A19" s="182" t="s">
        <v>31</v>
      </c>
      <c r="B19" s="226">
        <v>593</v>
      </c>
      <c r="C19" s="228">
        <f>'Cash Analysis'!AH161</f>
        <v>60</v>
      </c>
      <c r="D19" s="264">
        <f t="shared" si="0"/>
        <v>653</v>
      </c>
      <c r="E19" s="247">
        <v>190</v>
      </c>
      <c r="F19" s="248">
        <v>2360</v>
      </c>
    </row>
    <row r="20" spans="1:6">
      <c r="A20" s="182" t="s">
        <v>32</v>
      </c>
      <c r="B20" s="227"/>
      <c r="C20" s="228">
        <f>'Cash Analysis'!AI161</f>
        <v>0</v>
      </c>
      <c r="D20" s="264">
        <f t="shared" si="0"/>
        <v>0</v>
      </c>
      <c r="E20" s="247">
        <v>0</v>
      </c>
      <c r="F20" s="248">
        <v>200</v>
      </c>
    </row>
    <row r="21" spans="1:6" ht="19.5" customHeight="1">
      <c r="A21" s="184" t="s">
        <v>33</v>
      </c>
      <c r="B21" s="249">
        <f t="shared" ref="B21:C21" si="1">SUM(B6:B20)</f>
        <v>26289.85</v>
      </c>
      <c r="C21" s="249">
        <f t="shared" si="1"/>
        <v>5594.4000000000005</v>
      </c>
      <c r="D21" s="233">
        <f>SUM(D6:D20)</f>
        <v>31884.25</v>
      </c>
      <c r="E21" s="250"/>
      <c r="F21" s="250"/>
    </row>
    <row r="22" spans="1:6">
      <c r="A22" s="185"/>
      <c r="B22" s="175"/>
      <c r="C22" s="176"/>
      <c r="D22" s="265"/>
      <c r="E22" s="177"/>
      <c r="F22" s="177"/>
    </row>
    <row r="23" spans="1:6">
      <c r="A23" s="182" t="s">
        <v>34</v>
      </c>
      <c r="B23" s="226"/>
      <c r="C23" s="228">
        <f>'Cash Analysis'!AJ161</f>
        <v>0</v>
      </c>
      <c r="D23" s="264">
        <f>B23+C23</f>
        <v>0</v>
      </c>
      <c r="E23" s="177"/>
      <c r="F23" s="177"/>
    </row>
    <row r="24" spans="1:6">
      <c r="A24" s="182" t="s">
        <v>35</v>
      </c>
      <c r="B24" s="227"/>
      <c r="C24" s="230">
        <f>'Cash Analysis'!AK161</f>
        <v>0</v>
      </c>
      <c r="D24" s="264">
        <f t="shared" ref="D24:D30" si="2">B24+C24</f>
        <v>0</v>
      </c>
      <c r="E24" s="177"/>
      <c r="F24" s="177"/>
    </row>
    <row r="25" spans="1:6">
      <c r="A25" s="182" t="s">
        <v>36</v>
      </c>
      <c r="B25" s="227"/>
      <c r="C25" s="230">
        <f>'Cash Analysis'!AL161</f>
        <v>0</v>
      </c>
      <c r="D25" s="264">
        <f t="shared" si="2"/>
        <v>0</v>
      </c>
      <c r="E25" s="177"/>
      <c r="F25" s="177"/>
    </row>
    <row r="26" spans="1:6">
      <c r="A26" s="182" t="s">
        <v>116</v>
      </c>
      <c r="B26" s="227"/>
      <c r="C26" s="230">
        <f>'Cash Analysis'!AM161</f>
        <v>0</v>
      </c>
      <c r="D26" s="264">
        <f t="shared" si="2"/>
        <v>0</v>
      </c>
      <c r="E26" s="177"/>
      <c r="F26" s="177"/>
    </row>
    <row r="27" spans="1:6">
      <c r="A27" s="182" t="s">
        <v>37</v>
      </c>
      <c r="B27" s="227"/>
      <c r="C27" s="230">
        <f>'Cash Analysis'!AN161</f>
        <v>0</v>
      </c>
      <c r="D27" s="264">
        <f t="shared" si="2"/>
        <v>0</v>
      </c>
      <c r="E27" s="177"/>
      <c r="F27" s="177"/>
    </row>
    <row r="28" spans="1:6">
      <c r="A28" s="182" t="s">
        <v>38</v>
      </c>
      <c r="B28" s="227"/>
      <c r="C28" s="232"/>
      <c r="D28" s="264">
        <f t="shared" si="2"/>
        <v>0</v>
      </c>
      <c r="E28" s="177"/>
      <c r="F28" s="177"/>
    </row>
    <row r="29" spans="1:6">
      <c r="A29" s="182" t="s">
        <v>39</v>
      </c>
      <c r="B29" s="227"/>
      <c r="C29" s="232"/>
      <c r="D29" s="264">
        <f t="shared" si="2"/>
        <v>0</v>
      </c>
      <c r="E29" s="177"/>
      <c r="F29" s="177"/>
    </row>
    <row r="30" spans="1:6">
      <c r="A30" s="182" t="s">
        <v>40</v>
      </c>
      <c r="B30" s="227"/>
      <c r="C30" s="232"/>
      <c r="D30" s="264">
        <f t="shared" si="2"/>
        <v>0</v>
      </c>
      <c r="E30" s="177"/>
      <c r="F30" s="177"/>
    </row>
    <row r="31" spans="1:6">
      <c r="A31" s="186" t="s">
        <v>41</v>
      </c>
      <c r="B31" s="231">
        <f>SUM(B23:B30)</f>
        <v>0</v>
      </c>
      <c r="C31" s="231">
        <f>SUM(C23:C30)</f>
        <v>0</v>
      </c>
      <c r="D31" s="231">
        <f>SUM(D23:D30)</f>
        <v>0</v>
      </c>
      <c r="E31" s="177"/>
      <c r="F31" s="177"/>
    </row>
    <row r="32" spans="1:6" ht="18.75" customHeight="1">
      <c r="A32" s="184" t="s">
        <v>42</v>
      </c>
      <c r="B32" s="233">
        <f>B21+B31</f>
        <v>26289.85</v>
      </c>
      <c r="C32" s="233">
        <f>C21+C31</f>
        <v>5594.4000000000005</v>
      </c>
      <c r="D32" s="234">
        <f>B32+C32</f>
        <v>31884.25</v>
      </c>
      <c r="E32" s="177"/>
      <c r="F32" s="177"/>
    </row>
    <row r="33" spans="1:6">
      <c r="A33" s="187"/>
      <c r="B33" s="178"/>
      <c r="C33" s="178"/>
      <c r="D33" s="188"/>
      <c r="E33" s="177"/>
      <c r="F33" s="172"/>
    </row>
    <row r="34" spans="1:6">
      <c r="A34" s="189"/>
      <c r="B34" s="178"/>
      <c r="C34" s="178"/>
      <c r="D34" s="190"/>
      <c r="E34" s="177"/>
      <c r="F34" s="172"/>
    </row>
    <row r="35" spans="1:6">
      <c r="A35" s="259" t="s">
        <v>43</v>
      </c>
      <c r="B35" s="295" t="s">
        <v>44</v>
      </c>
      <c r="C35" s="296"/>
      <c r="D35" s="297"/>
      <c r="E35" s="177"/>
      <c r="F35" s="172"/>
    </row>
    <row r="36" spans="1:6">
      <c r="A36" s="260" t="s">
        <v>45</v>
      </c>
      <c r="B36" s="178"/>
      <c r="C36" s="178"/>
      <c r="D36" s="190"/>
      <c r="E36" s="177"/>
      <c r="F36" s="172"/>
    </row>
    <row r="37" spans="1:6">
      <c r="A37" s="191"/>
      <c r="B37" s="293">
        <v>1</v>
      </c>
      <c r="C37" s="293"/>
      <c r="D37" s="294"/>
      <c r="E37" s="177"/>
      <c r="F37" s="172"/>
    </row>
    <row r="38" spans="1:6">
      <c r="A38" s="261" t="s">
        <v>46</v>
      </c>
      <c r="B38" s="293">
        <v>2</v>
      </c>
      <c r="C38" s="293"/>
      <c r="D38" s="294"/>
      <c r="E38" s="177"/>
      <c r="F38" s="172"/>
    </row>
    <row r="39" spans="1:6">
      <c r="A39" s="260" t="s">
        <v>47</v>
      </c>
      <c r="B39" s="293">
        <v>3</v>
      </c>
      <c r="C39" s="293"/>
      <c r="D39" s="294"/>
      <c r="E39" s="177"/>
      <c r="F39" s="172"/>
    </row>
    <row r="40" spans="1:6">
      <c r="A40" s="191" t="s">
        <v>0</v>
      </c>
      <c r="B40" s="178"/>
      <c r="C40" s="178"/>
      <c r="D40" s="178"/>
      <c r="E40" s="177"/>
      <c r="F40" s="172"/>
    </row>
    <row r="41" spans="1:6">
      <c r="D41" s="165"/>
      <c r="E41" s="165"/>
    </row>
    <row r="42" spans="1:6">
      <c r="D42" s="165"/>
      <c r="E42" s="165"/>
    </row>
    <row r="43" spans="1:6">
      <c r="D43" s="165"/>
      <c r="E43" s="165"/>
    </row>
    <row r="44" spans="1:6">
      <c r="D44" s="165"/>
      <c r="E44" s="165"/>
    </row>
    <row r="45" spans="1:6">
      <c r="D45" s="165"/>
      <c r="E45" s="165"/>
    </row>
  </sheetData>
  <sheetProtection password="C79C" sheet="1" objects="1" scenarios="1"/>
  <mergeCells count="7">
    <mergeCell ref="B39:D39"/>
    <mergeCell ref="B35:D35"/>
    <mergeCell ref="B1:D1"/>
    <mergeCell ref="E4:E5"/>
    <mergeCell ref="F4:F5"/>
    <mergeCell ref="B37:D37"/>
    <mergeCell ref="B38:D38"/>
  </mergeCells>
  <pageMargins left="0.70866141732283472" right="0.70866141732283472" top="0.74803149606299213" bottom="0.74803149606299213" header="0.31496062992125984" footer="0.31496062992125984"/>
  <pageSetup paperSize="9" orientation="portrait" blackAndWhite="1" r:id="rId1"/>
  <ignoredErrors>
    <ignoredError sqref="D31" formula="1"/>
  </ignoredErrors>
  <legacyDrawing r:id="rId2"/>
</worksheet>
</file>

<file path=xl/worksheets/sheet3.xml><?xml version="1.0" encoding="utf-8"?>
<worksheet xmlns="http://schemas.openxmlformats.org/spreadsheetml/2006/main" xmlns:r="http://schemas.openxmlformats.org/officeDocument/2006/relationships">
  <sheetPr codeName="Sheet3">
    <tabColor rgb="FF002060"/>
  </sheetPr>
  <dimension ref="A1:M44"/>
  <sheetViews>
    <sheetView tabSelected="1" topLeftCell="A2" workbookViewId="0">
      <selection activeCell="E20" sqref="E20"/>
    </sheetView>
  </sheetViews>
  <sheetFormatPr defaultColWidth="9.140625" defaultRowHeight="15"/>
  <cols>
    <col min="1" max="1" width="24" style="18" customWidth="1"/>
    <col min="2" max="2" width="17.42578125" style="18" customWidth="1"/>
    <col min="3" max="3" width="15.5703125" style="18" customWidth="1"/>
    <col min="4" max="4" width="17.85546875" style="18" customWidth="1"/>
    <col min="5" max="5" width="15.5703125" style="18" customWidth="1"/>
    <col min="6" max="6" width="9.140625" style="18"/>
    <col min="7" max="7" width="17.85546875" style="55" customWidth="1"/>
    <col min="8" max="8" width="9.5703125" style="55" bestFit="1" customWidth="1"/>
    <col min="9" max="9" width="9.140625" style="55"/>
    <col min="10" max="10" width="16.5703125" style="55" customWidth="1"/>
    <col min="11" max="11" width="13.42578125" style="55" customWidth="1"/>
    <col min="12" max="12" width="9.140625" style="55"/>
    <col min="13" max="13" width="11.7109375" style="55" customWidth="1"/>
    <col min="14" max="16384" width="9.140625" style="18"/>
  </cols>
  <sheetData>
    <row r="1" spans="1:13">
      <c r="A1" s="192" t="s">
        <v>48</v>
      </c>
      <c r="B1" s="192"/>
      <c r="C1" s="192"/>
      <c r="D1" s="192"/>
      <c r="E1" s="192"/>
    </row>
    <row r="2" spans="1:13">
      <c r="A2" s="105" t="s">
        <v>144</v>
      </c>
      <c r="B2" s="193">
        <f>'Cash Analysis'!K1</f>
        <v>561</v>
      </c>
      <c r="C2" s="106"/>
      <c r="D2" s="106" t="s">
        <v>49</v>
      </c>
      <c r="E2" s="54">
        <f ca="1">TODAY()</f>
        <v>41491</v>
      </c>
    </row>
    <row r="3" spans="1:13">
      <c r="A3" s="104" t="s">
        <v>98</v>
      </c>
      <c r="B3" s="307" t="str">
        <f>'Cash Analysis'!B1:I1</f>
        <v>SAWER APOSTOLIC CDC</v>
      </c>
      <c r="C3" s="307"/>
      <c r="D3" s="134" t="s">
        <v>50</v>
      </c>
      <c r="E3" s="224">
        <f>'Cash Analysis'!C2</f>
        <v>41486</v>
      </c>
    </row>
    <row r="4" spans="1:13">
      <c r="A4" s="146"/>
      <c r="B4" s="147"/>
      <c r="C4" s="147"/>
      <c r="D4" s="147"/>
      <c r="E4" s="235" t="s">
        <v>120</v>
      </c>
    </row>
    <row r="5" spans="1:13">
      <c r="A5" s="195" t="s">
        <v>51</v>
      </c>
      <c r="B5" s="262" t="s">
        <v>52</v>
      </c>
      <c r="C5" s="262" t="s">
        <v>53</v>
      </c>
      <c r="D5" s="262" t="s">
        <v>54</v>
      </c>
      <c r="E5" s="263" t="s">
        <v>55</v>
      </c>
      <c r="G5" s="57" t="s">
        <v>114</v>
      </c>
      <c r="I5" s="308" t="s">
        <v>119</v>
      </c>
      <c r="J5" s="308"/>
      <c r="K5" s="308"/>
      <c r="L5" s="308"/>
      <c r="M5" s="308"/>
    </row>
    <row r="6" spans="1:13">
      <c r="A6" s="196" t="s">
        <v>56</v>
      </c>
      <c r="B6" s="236">
        <v>314.41000000000003</v>
      </c>
      <c r="C6" s="237">
        <f>'Cash Analysis'!L161</f>
        <v>6215.54</v>
      </c>
      <c r="D6" s="238">
        <f>'Expense Report'!C21</f>
        <v>5594.4000000000005</v>
      </c>
      <c r="E6" s="239">
        <f>B6+C6-D6</f>
        <v>935.54999999999927</v>
      </c>
    </row>
    <row r="7" spans="1:13">
      <c r="A7" s="196" t="s">
        <v>57</v>
      </c>
      <c r="B7" s="236"/>
      <c r="C7" s="237">
        <f>'Cash Analysis'!M161</f>
        <v>60.6</v>
      </c>
      <c r="D7" s="238">
        <f>'Expense Report'!C23</f>
        <v>0</v>
      </c>
      <c r="E7" s="239">
        <f t="shared" ref="E7:E14" si="0">B7+C7-D7</f>
        <v>60.6</v>
      </c>
    </row>
    <row r="8" spans="1:13">
      <c r="A8" s="196" t="s">
        <v>35</v>
      </c>
      <c r="B8" s="236"/>
      <c r="C8" s="237">
        <f>'Cash Analysis'!N161</f>
        <v>0</v>
      </c>
      <c r="D8" s="238">
        <f>'Expense Report'!C24</f>
        <v>0</v>
      </c>
      <c r="E8" s="239">
        <f t="shared" si="0"/>
        <v>0</v>
      </c>
    </row>
    <row r="9" spans="1:13">
      <c r="A9" s="196" t="s">
        <v>58</v>
      </c>
      <c r="B9" s="236"/>
      <c r="C9" s="237">
        <f>'Cash Analysis'!O161</f>
        <v>0</v>
      </c>
      <c r="D9" s="238">
        <f>'Expense Report'!C25</f>
        <v>0</v>
      </c>
      <c r="E9" s="239">
        <f t="shared" si="0"/>
        <v>0</v>
      </c>
    </row>
    <row r="10" spans="1:13">
      <c r="A10" s="196" t="s">
        <v>116</v>
      </c>
      <c r="B10" s="236"/>
      <c r="C10" s="237">
        <f>'Cash Analysis'!P161</f>
        <v>0</v>
      </c>
      <c r="D10" s="238">
        <f>'Expense Report'!C26</f>
        <v>0</v>
      </c>
      <c r="E10" s="239">
        <f t="shared" si="0"/>
        <v>0</v>
      </c>
    </row>
    <row r="11" spans="1:13">
      <c r="A11" s="196" t="s">
        <v>59</v>
      </c>
      <c r="B11" s="236"/>
      <c r="C11" s="237">
        <f>'Cash Analysis'!Q161</f>
        <v>0</v>
      </c>
      <c r="D11" s="238">
        <f>'Expense Report'!C27</f>
        <v>0</v>
      </c>
      <c r="E11" s="239">
        <f t="shared" si="0"/>
        <v>0</v>
      </c>
    </row>
    <row r="12" spans="1:13">
      <c r="A12" s="196" t="s">
        <v>60</v>
      </c>
      <c r="B12" s="236"/>
      <c r="C12" s="237">
        <f>'Cash Analysis'!R161</f>
        <v>0</v>
      </c>
      <c r="D12" s="238">
        <f>'Expense Report'!C28</f>
        <v>0</v>
      </c>
      <c r="E12" s="239">
        <f t="shared" si="0"/>
        <v>0</v>
      </c>
    </row>
    <row r="13" spans="1:13">
      <c r="A13" s="196" t="s">
        <v>61</v>
      </c>
      <c r="B13" s="236"/>
      <c r="C13" s="237">
        <f>'Cash Analysis'!S161</f>
        <v>0</v>
      </c>
      <c r="D13" s="238">
        <f>'Expense Report'!C29</f>
        <v>0</v>
      </c>
      <c r="E13" s="239">
        <f t="shared" si="0"/>
        <v>0</v>
      </c>
    </row>
    <row r="14" spans="1:13">
      <c r="A14" s="196" t="s">
        <v>62</v>
      </c>
      <c r="B14" s="236"/>
      <c r="C14" s="237">
        <f>'Cash Analysis'!T161</f>
        <v>0</v>
      </c>
      <c r="D14" s="238">
        <f>'Expense Report'!C30</f>
        <v>0</v>
      </c>
      <c r="E14" s="239">
        <f t="shared" si="0"/>
        <v>0</v>
      </c>
      <c r="K14" s="55" t="s">
        <v>120</v>
      </c>
    </row>
    <row r="15" spans="1:13">
      <c r="A15" s="196" t="s">
        <v>63</v>
      </c>
      <c r="B15" s="233">
        <f t="shared" ref="B15:D15" si="1">SUM(B6:B14)</f>
        <v>314.41000000000003</v>
      </c>
      <c r="C15" s="233">
        <f t="shared" si="1"/>
        <v>6276.14</v>
      </c>
      <c r="D15" s="233">
        <f t="shared" si="1"/>
        <v>5594.4000000000005</v>
      </c>
      <c r="E15" s="244">
        <f>SUM(E6:E14)</f>
        <v>996.1499999999993</v>
      </c>
      <c r="G15" s="55" t="str">
        <f>IF(B22&lt;&gt;E15,"Your Ending Balance does not match your Total by","Your Account has balanced")</f>
        <v>Your Ending Balance does not match your Total by</v>
      </c>
      <c r="K15" s="118">
        <f>B22-E15</f>
        <v>0</v>
      </c>
    </row>
    <row r="16" spans="1:13">
      <c r="A16" s="146"/>
      <c r="B16" s="147"/>
      <c r="C16" s="147"/>
      <c r="D16" s="147"/>
      <c r="E16" s="197"/>
      <c r="K16" s="137"/>
    </row>
    <row r="17" spans="1:11">
      <c r="A17" s="198" t="s">
        <v>64</v>
      </c>
      <c r="B17" s="199"/>
      <c r="C17" s="200"/>
      <c r="D17" s="200" t="s">
        <v>65</v>
      </c>
      <c r="E17" s="201"/>
    </row>
    <row r="18" spans="1:11">
      <c r="A18" s="104"/>
      <c r="B18" s="194"/>
      <c r="C18" s="199"/>
      <c r="D18" s="199"/>
      <c r="E18" s="202"/>
    </row>
    <row r="19" spans="1:11" ht="16.5">
      <c r="A19" s="104" t="s">
        <v>66</v>
      </c>
      <c r="B19" s="246">
        <f>'Cash Analysis'!H160</f>
        <v>999.25</v>
      </c>
      <c r="C19" s="199" t="s">
        <v>93</v>
      </c>
      <c r="D19" s="199"/>
      <c r="E19" s="242">
        <v>999.25</v>
      </c>
    </row>
    <row r="20" spans="1:11" ht="16.5">
      <c r="A20" s="104" t="s">
        <v>67</v>
      </c>
      <c r="B20" s="241">
        <f>'Cash Analysis'!K160</f>
        <v>-3.0999999999999872</v>
      </c>
      <c r="C20" s="199" t="s">
        <v>68</v>
      </c>
      <c r="D20" s="199"/>
      <c r="E20" s="242"/>
    </row>
    <row r="21" spans="1:11" ht="16.5">
      <c r="A21" s="203"/>
      <c r="B21" s="204"/>
      <c r="C21" s="199" t="s">
        <v>69</v>
      </c>
      <c r="D21" s="199"/>
      <c r="E21" s="242"/>
    </row>
    <row r="22" spans="1:11" ht="16.5">
      <c r="A22" s="104" t="s">
        <v>63</v>
      </c>
      <c r="B22" s="243">
        <f>SUM(B19:B20)</f>
        <v>996.15</v>
      </c>
      <c r="C22" s="199" t="s">
        <v>70</v>
      </c>
      <c r="D22" s="199"/>
      <c r="E22" s="245">
        <f>E19+E20-E21</f>
        <v>999.25</v>
      </c>
      <c r="G22" s="55" t="str">
        <f>IF(E22&lt;&gt;B19,"Your Bank Balance does not match your Cash at Bank by ","Your Bank balance matches your cash at Bank")</f>
        <v>Your Bank balance matches your cash at Bank</v>
      </c>
      <c r="K22" s="56">
        <f>E22-B19</f>
        <v>0</v>
      </c>
    </row>
    <row r="23" spans="1:11">
      <c r="A23" s="104" t="s">
        <v>71</v>
      </c>
      <c r="B23" s="205"/>
      <c r="C23" s="199" t="s">
        <v>72</v>
      </c>
      <c r="D23" s="205"/>
      <c r="E23" s="206"/>
    </row>
    <row r="24" spans="1:11">
      <c r="A24" s="207"/>
      <c r="B24" s="208"/>
      <c r="C24" s="208"/>
      <c r="D24" s="208"/>
      <c r="E24" s="209"/>
    </row>
    <row r="25" spans="1:11">
      <c r="A25" s="309" t="s">
        <v>73</v>
      </c>
      <c r="B25" s="310"/>
      <c r="C25" s="310"/>
      <c r="D25" s="310"/>
      <c r="E25" s="311"/>
    </row>
    <row r="26" spans="1:11">
      <c r="A26" s="309" t="s">
        <v>74</v>
      </c>
      <c r="B26" s="310"/>
      <c r="C26" s="310"/>
      <c r="D26" s="310"/>
      <c r="E26" s="311"/>
    </row>
    <row r="27" spans="1:11">
      <c r="A27" s="309" t="s">
        <v>75</v>
      </c>
      <c r="B27" s="310"/>
      <c r="C27" s="310"/>
      <c r="D27" s="310"/>
      <c r="E27" s="311"/>
    </row>
    <row r="28" spans="1:11">
      <c r="A28" s="146"/>
      <c r="B28" s="147"/>
      <c r="C28" s="147"/>
      <c r="D28" s="147"/>
      <c r="E28" s="197"/>
    </row>
    <row r="29" spans="1:11">
      <c r="A29" s="210" t="s">
        <v>76</v>
      </c>
      <c r="B29" s="211"/>
      <c r="C29" s="212" t="s">
        <v>77</v>
      </c>
      <c r="D29" s="211"/>
      <c r="E29" s="213"/>
    </row>
    <row r="30" spans="1:11">
      <c r="A30" s="214"/>
      <c r="B30" s="211"/>
      <c r="C30" s="211"/>
      <c r="D30" s="211"/>
      <c r="E30" s="213"/>
    </row>
    <row r="31" spans="1:11">
      <c r="A31" s="215" t="s">
        <v>78</v>
      </c>
      <c r="B31" s="215" t="s">
        <v>79</v>
      </c>
      <c r="C31" s="215" t="s">
        <v>80</v>
      </c>
      <c r="D31" s="215" t="s">
        <v>81</v>
      </c>
      <c r="E31" s="215" t="s">
        <v>112</v>
      </c>
    </row>
    <row r="32" spans="1:11">
      <c r="A32" s="216"/>
      <c r="B32" s="216"/>
      <c r="C32" s="216"/>
      <c r="D32" s="216"/>
      <c r="E32" s="216"/>
    </row>
    <row r="33" spans="1:5">
      <c r="A33" s="216"/>
      <c r="B33" s="216"/>
      <c r="C33" s="216"/>
      <c r="D33" s="216"/>
      <c r="E33" s="216"/>
    </row>
    <row r="34" spans="1:5">
      <c r="A34" s="216"/>
      <c r="B34" s="216"/>
      <c r="C34" s="216"/>
      <c r="D34" s="216"/>
      <c r="E34" s="216"/>
    </row>
    <row r="35" spans="1:5">
      <c r="A35" s="203"/>
      <c r="B35" s="205"/>
      <c r="C35" s="205"/>
      <c r="D35" s="205"/>
      <c r="E35" s="206"/>
    </row>
    <row r="36" spans="1:5">
      <c r="A36" s="217" t="s">
        <v>82</v>
      </c>
      <c r="B36" s="205"/>
      <c r="C36" s="218" t="s">
        <v>83</v>
      </c>
      <c r="D36" s="218"/>
      <c r="E36" s="219"/>
    </row>
    <row r="37" spans="1:5" ht="15.75" thickBot="1">
      <c r="A37" s="220"/>
      <c r="B37" s="205"/>
      <c r="C37" s="205"/>
      <c r="D37" s="205"/>
      <c r="E37" s="206"/>
    </row>
    <row r="38" spans="1:5">
      <c r="A38" s="221" t="s">
        <v>84</v>
      </c>
      <c r="B38" s="205"/>
      <c r="C38" s="218" t="s">
        <v>85</v>
      </c>
      <c r="D38" s="218"/>
      <c r="E38" s="219"/>
    </row>
    <row r="39" spans="1:5">
      <c r="A39" s="203" t="s">
        <v>86</v>
      </c>
      <c r="B39" s="205"/>
      <c r="C39" s="205"/>
      <c r="D39" s="205"/>
      <c r="E39" s="206"/>
    </row>
    <row r="40" spans="1:5">
      <c r="A40" s="203" t="s">
        <v>87</v>
      </c>
      <c r="B40" s="205"/>
      <c r="C40" s="218" t="s">
        <v>88</v>
      </c>
      <c r="D40" s="218"/>
      <c r="E40" s="219"/>
    </row>
    <row r="41" spans="1:5">
      <c r="A41" s="203"/>
      <c r="B41" s="205"/>
      <c r="C41" s="205"/>
      <c r="D41" s="205"/>
      <c r="E41" s="206"/>
    </row>
    <row r="42" spans="1:5">
      <c r="A42" s="305" t="s">
        <v>89</v>
      </c>
      <c r="B42" s="306"/>
      <c r="C42" s="205"/>
      <c r="D42" s="205"/>
      <c r="E42" s="206"/>
    </row>
    <row r="43" spans="1:5">
      <c r="A43" s="203" t="s">
        <v>86</v>
      </c>
      <c r="B43" s="205"/>
      <c r="C43" s="205"/>
      <c r="D43" s="205"/>
      <c r="E43" s="206"/>
    </row>
    <row r="44" spans="1:5">
      <c r="A44" s="19" t="s">
        <v>90</v>
      </c>
      <c r="B44" s="218"/>
      <c r="C44" s="218"/>
      <c r="D44" s="218"/>
      <c r="E44" s="219"/>
    </row>
  </sheetData>
  <sheetProtection password="C79C" sheet="1" objects="1" scenarios="1" selectLockedCells="1"/>
  <mergeCells count="6">
    <mergeCell ref="A42:B42"/>
    <mergeCell ref="B3:C3"/>
    <mergeCell ref="I5:M5"/>
    <mergeCell ref="A25:E25"/>
    <mergeCell ref="A26:E26"/>
    <mergeCell ref="A27:E27"/>
  </mergeCells>
  <pageMargins left="0.27559055118110237" right="0.39370078740157483" top="0.74803149606299213" bottom="0.74803149606299213" header="0.31496062992125984" footer="0.31496062992125984"/>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sheetPr>
    <tabColor rgb="FF00B050"/>
  </sheetPr>
  <dimension ref="A1:M33"/>
  <sheetViews>
    <sheetView topLeftCell="A15" workbookViewId="0">
      <selection activeCell="G35" sqref="G35"/>
    </sheetView>
  </sheetViews>
  <sheetFormatPr defaultColWidth="9.140625" defaultRowHeight="15.75"/>
  <cols>
    <col min="1" max="1" width="3.28515625" style="153" bestFit="1" customWidth="1"/>
    <col min="2" max="2" width="10.7109375" style="156" customWidth="1"/>
    <col min="3" max="3" width="9.140625" style="155" customWidth="1"/>
    <col min="4" max="4" width="10.140625" style="155" customWidth="1"/>
    <col min="5" max="5" width="8.5703125" style="155" customWidth="1"/>
    <col min="6" max="6" width="11" style="155" customWidth="1"/>
    <col min="7" max="7" width="19" style="156" customWidth="1"/>
    <col min="8" max="8" width="9.42578125" style="155" customWidth="1"/>
    <col min="9" max="9" width="8.5703125" style="155" customWidth="1"/>
    <col min="10" max="16384" width="9.140625" style="155"/>
  </cols>
  <sheetData>
    <row r="1" spans="1:13" ht="24.75" customHeight="1">
      <c r="B1" s="154" t="s">
        <v>147</v>
      </c>
      <c r="D1" s="324" t="str">
        <f>'Cash Analysis'!B1</f>
        <v>SAWER APOSTOLIC CDC</v>
      </c>
      <c r="E1" s="324"/>
      <c r="F1" s="324"/>
      <c r="G1" s="324"/>
      <c r="H1" s="324"/>
    </row>
    <row r="2" spans="1:13" ht="27.75" customHeight="1">
      <c r="B2" s="171" t="s">
        <v>151</v>
      </c>
      <c r="C2" s="169">
        <f>'Cash Analysis'!K1</f>
        <v>561</v>
      </c>
      <c r="D2" s="325" t="s">
        <v>152</v>
      </c>
      <c r="E2" s="325"/>
      <c r="F2" s="325"/>
      <c r="G2" s="325"/>
      <c r="H2" s="157" t="s">
        <v>117</v>
      </c>
      <c r="I2" s="170">
        <f>'Cash Analysis'!C2</f>
        <v>41486</v>
      </c>
    </row>
    <row r="3" spans="1:13" s="167" customFormat="1" ht="41.25" customHeight="1">
      <c r="A3" s="168" t="s">
        <v>146</v>
      </c>
      <c r="B3" s="166" t="s">
        <v>123</v>
      </c>
      <c r="C3" s="166" t="s">
        <v>124</v>
      </c>
      <c r="D3" s="166" t="s">
        <v>125</v>
      </c>
      <c r="E3" s="166" t="s">
        <v>126</v>
      </c>
      <c r="F3" s="166" t="s">
        <v>148</v>
      </c>
      <c r="G3" s="166" t="s">
        <v>127</v>
      </c>
      <c r="H3" s="166" t="s">
        <v>128</v>
      </c>
      <c r="I3" s="168" t="s">
        <v>153</v>
      </c>
    </row>
    <row r="4" spans="1:13" s="159" customFormat="1">
      <c r="A4" s="316">
        <v>10</v>
      </c>
      <c r="B4" s="318" t="s">
        <v>129</v>
      </c>
      <c r="C4" s="320">
        <f>'Expense Report'!E6</f>
        <v>288</v>
      </c>
      <c r="D4" s="320">
        <f>'Expense Report'!D6</f>
        <v>366</v>
      </c>
      <c r="E4" s="320">
        <f>C4-D4</f>
        <v>-78</v>
      </c>
      <c r="F4" s="322">
        <f>E4/C4</f>
        <v>-0.27083333333333331</v>
      </c>
      <c r="G4" s="158" t="str">
        <f>IF(OR(C4=0, D4=0), "", IF(C4&gt;D4,"Over Budget;","Under Budget;"))</f>
        <v>Under Budget;</v>
      </c>
      <c r="H4" s="312">
        <f>'Expense Report'!F6</f>
        <v>4373</v>
      </c>
      <c r="I4" s="326">
        <f>D4/H4</f>
        <v>8.3695403613080269E-2</v>
      </c>
    </row>
    <row r="5" spans="1:13" ht="26.25">
      <c r="A5" s="317"/>
      <c r="B5" s="319"/>
      <c r="C5" s="321"/>
      <c r="D5" s="321"/>
      <c r="E5" s="321"/>
      <c r="F5" s="323"/>
      <c r="G5" s="163" t="s">
        <v>195</v>
      </c>
      <c r="H5" s="313"/>
      <c r="I5" s="327"/>
      <c r="K5" s="161"/>
      <c r="L5" s="161"/>
      <c r="M5" s="161"/>
    </row>
    <row r="6" spans="1:13" s="161" customFormat="1">
      <c r="A6" s="316">
        <f>A4+5</f>
        <v>15</v>
      </c>
      <c r="B6" s="318" t="s">
        <v>130</v>
      </c>
      <c r="C6" s="320">
        <f>'Expense Report'!E7</f>
        <v>0</v>
      </c>
      <c r="D6" s="320">
        <f>'Expense Report'!D7</f>
        <v>193.75</v>
      </c>
      <c r="E6" s="320">
        <f>C6-D6</f>
        <v>-193.75</v>
      </c>
      <c r="F6" s="322" t="e">
        <f t="shared" ref="F6" si="0">E6/C6</f>
        <v>#DIV/0!</v>
      </c>
      <c r="G6" s="160" t="str">
        <f>IF(OR(C6=0, D6=0), "", IF(C6&gt;D6,"Over Budget;","Under Budget;"))</f>
        <v/>
      </c>
      <c r="H6" s="312">
        <f>'Expense Report'!F7</f>
        <v>2300</v>
      </c>
      <c r="I6" s="314">
        <f t="shared" ref="I6" si="1">D6/H6</f>
        <v>8.4239130434782608E-2</v>
      </c>
      <c r="L6" s="251"/>
    </row>
    <row r="7" spans="1:13" ht="15">
      <c r="A7" s="317"/>
      <c r="B7" s="319"/>
      <c r="C7" s="321"/>
      <c r="D7" s="321"/>
      <c r="E7" s="321"/>
      <c r="F7" s="323"/>
      <c r="G7" s="163"/>
      <c r="H7" s="313"/>
      <c r="I7" s="315"/>
      <c r="K7" s="161"/>
      <c r="L7" s="251"/>
      <c r="M7" s="161"/>
    </row>
    <row r="8" spans="1:13" s="161" customFormat="1">
      <c r="A8" s="316">
        <f>A6+5</f>
        <v>20</v>
      </c>
      <c r="B8" s="318" t="s">
        <v>149</v>
      </c>
      <c r="C8" s="320">
        <f>'Expense Report'!E8</f>
        <v>260</v>
      </c>
      <c r="D8" s="320">
        <f>'Expense Report'!D8</f>
        <v>2919.9</v>
      </c>
      <c r="E8" s="320">
        <f t="shared" ref="E8" si="2">C8-D8</f>
        <v>-2659.9</v>
      </c>
      <c r="F8" s="322">
        <f t="shared" ref="F8" si="3">E8/C8</f>
        <v>-10.230384615384615</v>
      </c>
      <c r="G8" s="160" t="str">
        <f>IF(OR(C8=0, D8=0), "", IF(C8&gt;D8,"Over Budget;","Under Budget;"))</f>
        <v>Under Budget;</v>
      </c>
      <c r="H8" s="312">
        <f>'Expense Report'!F8</f>
        <v>6345</v>
      </c>
      <c r="I8" s="314">
        <f t="shared" ref="I8" si="4">D8/H8</f>
        <v>0.46018912529550826</v>
      </c>
    </row>
    <row r="9" spans="1:13" ht="51.75">
      <c r="A9" s="317"/>
      <c r="B9" s="319"/>
      <c r="C9" s="321"/>
      <c r="D9" s="321"/>
      <c r="E9" s="321"/>
      <c r="F9" s="323"/>
      <c r="G9" s="163" t="s">
        <v>196</v>
      </c>
      <c r="H9" s="313"/>
      <c r="I9" s="315"/>
      <c r="K9" s="161"/>
      <c r="L9" s="161"/>
      <c r="M9" s="161"/>
    </row>
    <row r="10" spans="1:13" s="161" customFormat="1">
      <c r="A10" s="316">
        <f t="shared" ref="A10" si="5">A8+5</f>
        <v>25</v>
      </c>
      <c r="B10" s="318" t="s">
        <v>150</v>
      </c>
      <c r="C10" s="320">
        <f>'Expense Report'!E9</f>
        <v>0</v>
      </c>
      <c r="D10" s="320">
        <f>'Expense Report'!D9</f>
        <v>678</v>
      </c>
      <c r="E10" s="320">
        <f t="shared" ref="E10" si="6">C10-D10</f>
        <v>-678</v>
      </c>
      <c r="F10" s="322" t="e">
        <f t="shared" ref="F10" si="7">E10/C10</f>
        <v>#DIV/0!</v>
      </c>
      <c r="G10" s="160" t="str">
        <f>IF(OR(C10=0, D10=0), "", IF(C10&gt;D10,"Over Budget;","Under Budget;"))</f>
        <v/>
      </c>
      <c r="H10" s="312">
        <f>'Expense Report'!F9</f>
        <v>550</v>
      </c>
      <c r="I10" s="314">
        <f t="shared" ref="I10" si="8">D10/H10</f>
        <v>1.2327272727272727</v>
      </c>
    </row>
    <row r="11" spans="1:13" ht="15">
      <c r="A11" s="317"/>
      <c r="B11" s="319"/>
      <c r="C11" s="321"/>
      <c r="D11" s="321"/>
      <c r="E11" s="321"/>
      <c r="F11" s="323"/>
      <c r="G11" s="163"/>
      <c r="H11" s="313"/>
      <c r="I11" s="315"/>
      <c r="K11" s="161"/>
      <c r="L11" s="161"/>
      <c r="M11" s="161"/>
    </row>
    <row r="12" spans="1:13" s="161" customFormat="1">
      <c r="A12" s="316">
        <f t="shared" ref="A12" si="9">A10+5</f>
        <v>30</v>
      </c>
      <c r="B12" s="318" t="s">
        <v>131</v>
      </c>
      <c r="C12" s="320">
        <f>'Expense Report'!E10</f>
        <v>96</v>
      </c>
      <c r="D12" s="320">
        <f>'Expense Report'!D10</f>
        <v>840.2</v>
      </c>
      <c r="E12" s="320">
        <f t="shared" ref="E12" si="10">C12-D12</f>
        <v>-744.2</v>
      </c>
      <c r="F12" s="322">
        <f t="shared" ref="F12" si="11">E12/C12</f>
        <v>-7.7520833333333341</v>
      </c>
      <c r="G12" s="160" t="str">
        <f>IF(OR(C12=0, D12=0), "", IF(C12&gt;D12,"Over Budget;","Under Budget;"))</f>
        <v>Under Budget;</v>
      </c>
      <c r="H12" s="312">
        <f>'Expense Report'!F10</f>
        <v>8300</v>
      </c>
      <c r="I12" s="314">
        <f t="shared" ref="I12" si="12">D12/H12</f>
        <v>0.1012289156626506</v>
      </c>
    </row>
    <row r="13" spans="1:13" ht="39">
      <c r="A13" s="317"/>
      <c r="B13" s="319"/>
      <c r="C13" s="321"/>
      <c r="D13" s="321"/>
      <c r="E13" s="321"/>
      <c r="F13" s="323"/>
      <c r="G13" s="163" t="s">
        <v>197</v>
      </c>
      <c r="H13" s="313"/>
      <c r="I13" s="315"/>
    </row>
    <row r="14" spans="1:13" s="161" customFormat="1">
      <c r="A14" s="316">
        <f t="shared" ref="A14" si="13">A12+5</f>
        <v>35</v>
      </c>
      <c r="B14" s="318" t="s">
        <v>132</v>
      </c>
      <c r="C14" s="320">
        <f>'Expense Report'!E11</f>
        <v>227</v>
      </c>
      <c r="D14" s="320">
        <f>'Expense Report'!D11</f>
        <v>1030</v>
      </c>
      <c r="E14" s="320">
        <f t="shared" ref="E14" si="14">C14-D14</f>
        <v>-803</v>
      </c>
      <c r="F14" s="322">
        <f t="shared" ref="F14" si="15">E14/C14</f>
        <v>-3.537444933920705</v>
      </c>
      <c r="G14" s="160" t="str">
        <f>IF(OR(C14=0, D14=0), "", IF(C14&gt;C29,"Over Budget;","Under Budget;"))</f>
        <v>Over Budget;</v>
      </c>
      <c r="H14" s="312">
        <f>'Expense Report'!F11</f>
        <v>2124</v>
      </c>
      <c r="I14" s="314">
        <f t="shared" ref="I14" si="16">D14/H14</f>
        <v>0.48493408662900189</v>
      </c>
    </row>
    <row r="15" spans="1:13" ht="26.25">
      <c r="A15" s="317"/>
      <c r="B15" s="319"/>
      <c r="C15" s="321"/>
      <c r="D15" s="321"/>
      <c r="E15" s="321"/>
      <c r="F15" s="323"/>
      <c r="G15" s="163" t="s">
        <v>191</v>
      </c>
      <c r="H15" s="313"/>
      <c r="I15" s="315"/>
    </row>
    <row r="16" spans="1:13" s="161" customFormat="1">
      <c r="A16" s="316">
        <f t="shared" ref="A16" si="17">A14+5</f>
        <v>40</v>
      </c>
      <c r="B16" s="318" t="s">
        <v>133</v>
      </c>
      <c r="C16" s="320">
        <f>'Expense Report'!E12</f>
        <v>2135.8000000000002</v>
      </c>
      <c r="D16" s="320">
        <f>'Expense Report'!D12</f>
        <v>12575</v>
      </c>
      <c r="E16" s="320">
        <f t="shared" ref="E16" si="18">C16-D16</f>
        <v>-10439.200000000001</v>
      </c>
      <c r="F16" s="322">
        <f t="shared" ref="F16" si="19">E16/C16</f>
        <v>-4.887723569622624</v>
      </c>
      <c r="G16" s="160" t="str">
        <f>IF(OR(C16=0, D16=0), "", IF(C16&gt;D16,"Over Budget;","Under Budget;"))</f>
        <v>Under Budget;</v>
      </c>
      <c r="H16" s="312">
        <f>'Expense Report'!F12</f>
        <v>26742.6</v>
      </c>
      <c r="I16" s="314">
        <f t="shared" ref="I16" si="20">D16/H16</f>
        <v>0.47022353847419474</v>
      </c>
    </row>
    <row r="17" spans="1:9" ht="26.25">
      <c r="A17" s="317"/>
      <c r="B17" s="319"/>
      <c r="C17" s="321"/>
      <c r="D17" s="321"/>
      <c r="E17" s="321"/>
      <c r="F17" s="323"/>
      <c r="G17" s="163" t="s">
        <v>198</v>
      </c>
      <c r="H17" s="313"/>
      <c r="I17" s="315"/>
    </row>
    <row r="18" spans="1:9" s="161" customFormat="1">
      <c r="A18" s="316">
        <f t="shared" ref="A18" si="21">A16+5</f>
        <v>45</v>
      </c>
      <c r="B18" s="318" t="s">
        <v>134</v>
      </c>
      <c r="C18" s="320">
        <f>'Expense Report'!E13</f>
        <v>0</v>
      </c>
      <c r="D18" s="320">
        <f>'Expense Report'!D13</f>
        <v>0</v>
      </c>
      <c r="E18" s="320">
        <f t="shared" ref="E18" si="22">C18-D18</f>
        <v>0</v>
      </c>
      <c r="F18" s="322" t="e">
        <f t="shared" ref="F18" si="23">E18/C18</f>
        <v>#DIV/0!</v>
      </c>
      <c r="G18" s="160" t="str">
        <f>IF(OR(C18=0, D18=0), "", IF(C18&gt;D18,"Over Budget;","Under Budget;"))</f>
        <v/>
      </c>
      <c r="H18" s="312">
        <f>'Expense Report'!F13</f>
        <v>0</v>
      </c>
      <c r="I18" s="314" t="e">
        <f t="shared" ref="I18" si="24">D18/H18</f>
        <v>#DIV/0!</v>
      </c>
    </row>
    <row r="19" spans="1:9" ht="15">
      <c r="A19" s="317"/>
      <c r="B19" s="319"/>
      <c r="C19" s="321"/>
      <c r="D19" s="321"/>
      <c r="E19" s="321"/>
      <c r="F19" s="323"/>
      <c r="G19" s="163"/>
      <c r="H19" s="313"/>
      <c r="I19" s="315"/>
    </row>
    <row r="20" spans="1:9" s="161" customFormat="1">
      <c r="A20" s="316">
        <f t="shared" ref="A20" si="25">A18+5</f>
        <v>50</v>
      </c>
      <c r="B20" s="318" t="s">
        <v>135</v>
      </c>
      <c r="C20" s="320">
        <f>'Expense Report'!E14</f>
        <v>166</v>
      </c>
      <c r="D20" s="320">
        <f>'Expense Report'!D14</f>
        <v>145</v>
      </c>
      <c r="E20" s="320">
        <f t="shared" ref="E20" si="26">C20-D20</f>
        <v>21</v>
      </c>
      <c r="F20" s="322">
        <f t="shared" ref="F20" si="27">E20/C20</f>
        <v>0.12650602409638553</v>
      </c>
      <c r="G20" s="160" t="str">
        <f>IF(OR(C20=0, D20=0), "", IF(C20&gt;D20,"Over Budget;","Under Budget;"))</f>
        <v>Over Budget;</v>
      </c>
      <c r="H20" s="312">
        <f>'Expense Report'!F14</f>
        <v>3262</v>
      </c>
      <c r="I20" s="314">
        <f t="shared" ref="I20" si="28">D20/H20</f>
        <v>4.4451256897608829E-2</v>
      </c>
    </row>
    <row r="21" spans="1:9" ht="15">
      <c r="A21" s="317"/>
      <c r="B21" s="319"/>
      <c r="C21" s="321"/>
      <c r="D21" s="321"/>
      <c r="E21" s="321"/>
      <c r="F21" s="323"/>
      <c r="G21" s="163" t="s">
        <v>199</v>
      </c>
      <c r="H21" s="313"/>
      <c r="I21" s="315"/>
    </row>
    <row r="22" spans="1:9" s="161" customFormat="1">
      <c r="A22" s="316">
        <f t="shared" ref="A22" si="29">A20+5</f>
        <v>55</v>
      </c>
      <c r="B22" s="318" t="s">
        <v>136</v>
      </c>
      <c r="C22" s="320">
        <f>'Expense Report'!E15</f>
        <v>50</v>
      </c>
      <c r="D22" s="320">
        <f>'Expense Report'!D15</f>
        <v>506.5</v>
      </c>
      <c r="E22" s="320">
        <f t="shared" ref="E22" si="30">C22-D22</f>
        <v>-456.5</v>
      </c>
      <c r="F22" s="322">
        <f t="shared" ref="F22" si="31">E22/C22</f>
        <v>-9.1300000000000008</v>
      </c>
      <c r="G22" s="160" t="str">
        <f>IF(OR(C22=0, D22=0), "", IF(C22&gt;D22,"Over Budget;","Under Budget;"))</f>
        <v>Under Budget;</v>
      </c>
      <c r="H22" s="312">
        <f>'Expense Report'!F15</f>
        <v>5514</v>
      </c>
      <c r="I22" s="314">
        <f t="shared" ref="I22" si="32">D22/H22</f>
        <v>9.1857091040986577E-2</v>
      </c>
    </row>
    <row r="23" spans="1:9" ht="39">
      <c r="A23" s="317"/>
      <c r="B23" s="319"/>
      <c r="C23" s="321"/>
      <c r="D23" s="321"/>
      <c r="E23" s="321"/>
      <c r="F23" s="323"/>
      <c r="G23" s="163" t="s">
        <v>200</v>
      </c>
      <c r="H23" s="313"/>
      <c r="I23" s="315"/>
    </row>
    <row r="24" spans="1:9" s="161" customFormat="1">
      <c r="A24" s="316">
        <f t="shared" ref="A24" si="33">A22+5</f>
        <v>60</v>
      </c>
      <c r="B24" s="318" t="s">
        <v>137</v>
      </c>
      <c r="C24" s="320">
        <f>'Expense Report'!E16</f>
        <v>88</v>
      </c>
      <c r="D24" s="320">
        <f>'Expense Report'!D16</f>
        <v>604</v>
      </c>
      <c r="E24" s="320">
        <f t="shared" ref="E24" si="34">C24-D24</f>
        <v>-516</v>
      </c>
      <c r="F24" s="322">
        <f t="shared" ref="F24" si="35">E24/C24</f>
        <v>-5.8636363636363633</v>
      </c>
      <c r="G24" s="160" t="str">
        <f>IF(OR(C24=0, D24=0), "", IF(C24&gt;D24,"Over Budget;","Under Budget;"))</f>
        <v>Under Budget;</v>
      </c>
      <c r="H24" s="312">
        <f>'Expense Report'!F16</f>
        <v>2236</v>
      </c>
      <c r="I24" s="314">
        <f t="shared" ref="I24" si="36">D24/H24</f>
        <v>0.2701252236135957</v>
      </c>
    </row>
    <row r="25" spans="1:9" ht="26.25">
      <c r="A25" s="317"/>
      <c r="B25" s="319"/>
      <c r="C25" s="321"/>
      <c r="D25" s="321"/>
      <c r="E25" s="321"/>
      <c r="F25" s="323"/>
      <c r="G25" s="163" t="s">
        <v>202</v>
      </c>
      <c r="H25" s="313"/>
      <c r="I25" s="315"/>
    </row>
    <row r="26" spans="1:9" s="161" customFormat="1">
      <c r="A26" s="316">
        <f t="shared" ref="A26" si="37">A24+5</f>
        <v>65</v>
      </c>
      <c r="B26" s="318" t="s">
        <v>138</v>
      </c>
      <c r="C26" s="320">
        <f>'Expense Report'!E17</f>
        <v>2102</v>
      </c>
      <c r="D26" s="320">
        <f>'Expense Report'!D17</f>
        <v>10311</v>
      </c>
      <c r="E26" s="320">
        <f t="shared" ref="E26" si="38">C26-D26</f>
        <v>-8209</v>
      </c>
      <c r="F26" s="322">
        <f t="shared" ref="F26" si="39">E26/C26</f>
        <v>-3.9053282588011418</v>
      </c>
      <c r="G26" s="160" t="str">
        <f>IF(OR(C26=0, D26=0), "", IF(C26&gt;D26,"Over Budget;","Under Budget;"))</f>
        <v>Under Budget;</v>
      </c>
      <c r="H26" s="312">
        <f>'Expense Report'!F17</f>
        <v>27234</v>
      </c>
      <c r="I26" s="314">
        <f t="shared" ref="I26" si="40">D26/H26</f>
        <v>0.37860762282441068</v>
      </c>
    </row>
    <row r="27" spans="1:9" ht="15">
      <c r="A27" s="317"/>
      <c r="B27" s="319"/>
      <c r="C27" s="321"/>
      <c r="D27" s="321"/>
      <c r="E27" s="321"/>
      <c r="F27" s="323"/>
      <c r="G27" s="163" t="s">
        <v>201</v>
      </c>
      <c r="H27" s="313"/>
      <c r="I27" s="315"/>
    </row>
    <row r="28" spans="1:9" s="161" customFormat="1">
      <c r="A28" s="316">
        <f t="shared" ref="A28" si="41">A26+5</f>
        <v>70</v>
      </c>
      <c r="B28" s="318" t="s">
        <v>139</v>
      </c>
      <c r="C28" s="320">
        <f>'Expense Report'!E18</f>
        <v>230</v>
      </c>
      <c r="D28" s="320">
        <f>'Expense Report'!D18</f>
        <v>1061.8999999999999</v>
      </c>
      <c r="E28" s="320">
        <f t="shared" ref="E28" si="42">C28-D28</f>
        <v>-831.89999999999986</v>
      </c>
      <c r="F28" s="322">
        <f t="shared" ref="F28" si="43">E28/C28</f>
        <v>-3.6169565217391297</v>
      </c>
      <c r="G28" s="160" t="str">
        <f>IF(OR(C28=0, D28=0), "", IF(C28&gt;D28,"Over Budget;","Under Budget;"))</f>
        <v>Under Budget;</v>
      </c>
      <c r="H28" s="312">
        <f>'Expense Report'!F18</f>
        <v>3865.8</v>
      </c>
      <c r="I28" s="314">
        <f t="shared" ref="I28" si="44">D28/H28</f>
        <v>0.2746908789901184</v>
      </c>
    </row>
    <row r="29" spans="1:9" ht="26.25">
      <c r="A29" s="317"/>
      <c r="B29" s="319"/>
      <c r="C29" s="321"/>
      <c r="D29" s="321"/>
      <c r="E29" s="321"/>
      <c r="F29" s="323"/>
      <c r="G29" s="163" t="s">
        <v>203</v>
      </c>
      <c r="H29" s="313"/>
      <c r="I29" s="315"/>
    </row>
    <row r="30" spans="1:9" s="161" customFormat="1">
      <c r="A30" s="316">
        <f t="shared" ref="A30" si="45">A28+5</f>
        <v>75</v>
      </c>
      <c r="B30" s="318" t="s">
        <v>140</v>
      </c>
      <c r="C30" s="320">
        <f>'Expense Report'!E19</f>
        <v>190</v>
      </c>
      <c r="D30" s="320">
        <f>'Expense Report'!D19</f>
        <v>653</v>
      </c>
      <c r="E30" s="320">
        <f t="shared" ref="E30" si="46">C30-D30</f>
        <v>-463</v>
      </c>
      <c r="F30" s="322">
        <f t="shared" ref="F30" si="47">E30/C30</f>
        <v>-2.4368421052631577</v>
      </c>
      <c r="G30" s="160" t="str">
        <f>IF(OR(C30=0, D30=0), "", IF(C30&gt;D30,"Over Budget;","Under Budget;"))</f>
        <v>Under Budget;</v>
      </c>
      <c r="H30" s="312">
        <f>'Expense Report'!F19</f>
        <v>2360</v>
      </c>
      <c r="I30" s="314">
        <f t="shared" ref="I30" si="48">D30/H30</f>
        <v>0.27669491525423728</v>
      </c>
    </row>
    <row r="31" spans="1:9" ht="26.25">
      <c r="A31" s="317"/>
      <c r="B31" s="319"/>
      <c r="C31" s="321"/>
      <c r="D31" s="321"/>
      <c r="E31" s="321"/>
      <c r="F31" s="323"/>
      <c r="G31" s="163" t="s">
        <v>204</v>
      </c>
      <c r="H31" s="313"/>
      <c r="I31" s="315"/>
    </row>
    <row r="32" spans="1:9" s="161" customFormat="1">
      <c r="A32" s="316">
        <f t="shared" ref="A32" si="49">A30+5</f>
        <v>80</v>
      </c>
      <c r="B32" s="318" t="s">
        <v>141</v>
      </c>
      <c r="C32" s="320">
        <f>'Expense Report'!E20</f>
        <v>0</v>
      </c>
      <c r="D32" s="320">
        <f>'Expense Report'!D20</f>
        <v>0</v>
      </c>
      <c r="E32" s="320">
        <f t="shared" ref="E32" si="50">C32-D32</f>
        <v>0</v>
      </c>
      <c r="F32" s="322" t="e">
        <f t="shared" ref="F32" si="51">E32/C32</f>
        <v>#DIV/0!</v>
      </c>
      <c r="G32" s="160" t="str">
        <f>IF(OR(C32=0, D32=0), "", IF(C32&gt;D32,"Over Budget;","Under Budget;"))</f>
        <v/>
      </c>
      <c r="H32" s="312">
        <f>'Expense Report'!F20</f>
        <v>200</v>
      </c>
      <c r="I32" s="314">
        <f t="shared" ref="I32" si="52">D32/H32</f>
        <v>0</v>
      </c>
    </row>
    <row r="33" spans="1:9" ht="15">
      <c r="A33" s="317"/>
      <c r="B33" s="319"/>
      <c r="C33" s="321"/>
      <c r="D33" s="321"/>
      <c r="E33" s="321"/>
      <c r="F33" s="323"/>
      <c r="G33" s="163"/>
      <c r="H33" s="313"/>
      <c r="I33" s="315"/>
    </row>
  </sheetData>
  <sheetProtection password="C79C" sheet="1" objects="1" scenarios="1"/>
  <mergeCells count="122">
    <mergeCell ref="D1:H1"/>
    <mergeCell ref="D2:G2"/>
    <mergeCell ref="H4:H5"/>
    <mergeCell ref="I4:I5"/>
    <mergeCell ref="A6:A7"/>
    <mergeCell ref="B6:B7"/>
    <mergeCell ref="C6:C7"/>
    <mergeCell ref="D6:D7"/>
    <mergeCell ref="E6:E7"/>
    <mergeCell ref="F6:F7"/>
    <mergeCell ref="H6:H7"/>
    <mergeCell ref="I6:I7"/>
    <mergeCell ref="A4:A5"/>
    <mergeCell ref="B4:B5"/>
    <mergeCell ref="C4:C5"/>
    <mergeCell ref="D4:D5"/>
    <mergeCell ref="E4:E5"/>
    <mergeCell ref="F4:F5"/>
    <mergeCell ref="H8:H9"/>
    <mergeCell ref="I8:I9"/>
    <mergeCell ref="A10:A11"/>
    <mergeCell ref="B10:B11"/>
    <mergeCell ref="C10:C11"/>
    <mergeCell ref="D10:D11"/>
    <mergeCell ref="E10:E11"/>
    <mergeCell ref="F10:F11"/>
    <mergeCell ref="H10:H11"/>
    <mergeCell ref="I10:I11"/>
    <mergeCell ref="A8:A9"/>
    <mergeCell ref="B8:B9"/>
    <mergeCell ref="C8:C9"/>
    <mergeCell ref="D8:D9"/>
    <mergeCell ref="E8:E9"/>
    <mergeCell ref="F8:F9"/>
    <mergeCell ref="H12:H13"/>
    <mergeCell ref="I12:I13"/>
    <mergeCell ref="A14:A15"/>
    <mergeCell ref="B14:B15"/>
    <mergeCell ref="C14:C15"/>
    <mergeCell ref="D14:D15"/>
    <mergeCell ref="E14:E15"/>
    <mergeCell ref="F14:F15"/>
    <mergeCell ref="H14:H15"/>
    <mergeCell ref="I14:I15"/>
    <mergeCell ref="A12:A13"/>
    <mergeCell ref="B12:B13"/>
    <mergeCell ref="C12:C13"/>
    <mergeCell ref="D12:D13"/>
    <mergeCell ref="E12:E13"/>
    <mergeCell ref="F12:F13"/>
    <mergeCell ref="H16:H17"/>
    <mergeCell ref="I16:I17"/>
    <mergeCell ref="A18:A19"/>
    <mergeCell ref="B18:B19"/>
    <mergeCell ref="C18:C19"/>
    <mergeCell ref="D18:D19"/>
    <mergeCell ref="E18:E19"/>
    <mergeCell ref="F18:F19"/>
    <mergeCell ref="H18:H19"/>
    <mergeCell ref="I18:I19"/>
    <mergeCell ref="A16:A17"/>
    <mergeCell ref="B16:B17"/>
    <mergeCell ref="C16:C17"/>
    <mergeCell ref="D16:D17"/>
    <mergeCell ref="E16:E17"/>
    <mergeCell ref="F16:F17"/>
    <mergeCell ref="H20:H21"/>
    <mergeCell ref="I20:I21"/>
    <mergeCell ref="A22:A23"/>
    <mergeCell ref="B22:B23"/>
    <mergeCell ref="C22:C23"/>
    <mergeCell ref="D22:D23"/>
    <mergeCell ref="E22:E23"/>
    <mergeCell ref="F22:F23"/>
    <mergeCell ref="H22:H23"/>
    <mergeCell ref="I22:I23"/>
    <mergeCell ref="A20:A21"/>
    <mergeCell ref="B20:B21"/>
    <mergeCell ref="C20:C21"/>
    <mergeCell ref="D20:D21"/>
    <mergeCell ref="E20:E21"/>
    <mergeCell ref="F20:F21"/>
    <mergeCell ref="H24:H25"/>
    <mergeCell ref="I24:I25"/>
    <mergeCell ref="A26:A27"/>
    <mergeCell ref="B26:B27"/>
    <mergeCell ref="C26:C27"/>
    <mergeCell ref="D26:D27"/>
    <mergeCell ref="E26:E27"/>
    <mergeCell ref="F26:F27"/>
    <mergeCell ref="H26:H27"/>
    <mergeCell ref="I26:I27"/>
    <mergeCell ref="A24:A25"/>
    <mergeCell ref="B24:B25"/>
    <mergeCell ref="C24:C25"/>
    <mergeCell ref="D24:D25"/>
    <mergeCell ref="E24:E25"/>
    <mergeCell ref="F24:F25"/>
    <mergeCell ref="H32:H33"/>
    <mergeCell ref="I32:I33"/>
    <mergeCell ref="A32:A33"/>
    <mergeCell ref="B32:B33"/>
    <mergeCell ref="C32:C33"/>
    <mergeCell ref="D32:D33"/>
    <mergeCell ref="E32:E33"/>
    <mergeCell ref="F32:F33"/>
    <mergeCell ref="H28:H29"/>
    <mergeCell ref="I28:I29"/>
    <mergeCell ref="A30:A31"/>
    <mergeCell ref="B30:B31"/>
    <mergeCell ref="C30:C31"/>
    <mergeCell ref="D30:D31"/>
    <mergeCell ref="E30:E31"/>
    <mergeCell ref="F30:F31"/>
    <mergeCell ref="H30:H31"/>
    <mergeCell ref="I30:I31"/>
    <mergeCell ref="A28:A29"/>
    <mergeCell ref="B28:B29"/>
    <mergeCell ref="C28:C29"/>
    <mergeCell ref="D28:D29"/>
    <mergeCell ref="E28:E29"/>
    <mergeCell ref="F28:F29"/>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sheetPr>
    <tabColor rgb="FF7030A0"/>
  </sheetPr>
  <dimension ref="A1"/>
  <sheetViews>
    <sheetView topLeftCell="A13" workbookViewId="0">
      <selection activeCell="M10" sqref="M10"/>
    </sheetView>
  </sheetViews>
  <sheetFormatPr defaultRowHeight="15"/>
  <sheetData/>
  <sheetProtection password="C79C" sheet="1" objects="1" scenarios="1"/>
  <pageMargins left="0" right="0"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Cash Analysis</vt:lpstr>
      <vt:lpstr>Expense Report</vt:lpstr>
      <vt:lpstr>Fund Balance</vt:lpstr>
      <vt:lpstr>Variance</vt:lpstr>
      <vt:lpstr>Graph</vt:lpstr>
      <vt:lpstr>Cash_Analysis__S4</vt:lpstr>
      <vt:lpstr>'Cash Analysis'!Print_Area</vt:lpstr>
      <vt:lpstr>'Cash Analysis'!Print_Titles</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BETHEL COMPASSION</dc:creator>
  <cp:lastModifiedBy>SAMMY</cp:lastModifiedBy>
  <cp:lastPrinted>2013-08-05T12:17:37Z</cp:lastPrinted>
  <dcterms:created xsi:type="dcterms:W3CDTF">2010-01-11T12:57:18Z</dcterms:created>
  <dcterms:modified xsi:type="dcterms:W3CDTF">2013-08-05T12:18:57Z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 Mode">
    <vt:lpwstr>student</vt:lpwstr>
  </property>
</Properties>
</file>